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a strzałek" sheetId="1" state="visible" r:id="rId3"/>
    <sheet name="Przykład" sheetId="2" state="visible" r:id="rId4"/>
    <sheet name="Instrukcja" sheetId="3" state="visible" r:id="rId5"/>
  </sheets>
  <definedNames>
    <definedName function="false" hidden="false" localSheetId="2" name="_xlnm.Print_Area" vbProcedure="false">Instrukcja!$A$1:$C$15</definedName>
    <definedName function="false" hidden="false" localSheetId="1" name="_xlnm.Print_Area" vbProcedure="false">Przykład!$A$1:$AB$46</definedName>
    <definedName function="false" hidden="false" localSheetId="0" name="_xlnm.Print_Area" vbProcedure="false">'Tabela strzałek'!$A$1:$AB$46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<sst xmlns="http://schemas.openxmlformats.org/spreadsheetml/2006/main" count="181" uniqueCount="81">
  <si>
    <t xml:space="preserve">Diagram relacji</t>
  </si>
  <si>
    <t xml:space="preserve">Tabela strzałek wchodzących i wychodzących, siła powiązań i wybór trzech czynników napędzających</t>
  </si>
  <si>
    <t xml:space="preserve">Pole do wpisania</t>
  </si>
  <si>
    <t xml:space="preserve">Pole obliczane</t>
  </si>
  <si>
    <t xml:space="preserve">Jak wpisywać: w wierszu czynnika, który wpływa (przyczyna), wpisz wagę relacji w kolumnie czynnika, na który wpływa (skutek). 1 = słaba, 2 = średnia, 3 = silna. Puste pole oznacza brak strzałki. Jeśli nie oceniacie siły, wpisuj zawsze 1.</t>
  </si>
  <si>
    <t xml:space="preserve">1.  Czynniki i strzałki wpływu (wiersz wpływa na kolumnę)</t>
  </si>
  <si>
    <t xml:space="preserve">Sym.</t>
  </si>
  <si>
    <t xml:space="preserve">Czynnik (przyczyna)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</si>
  <si>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</si>
  <si>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</si>
  <si>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</si>
  <si>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</si>
  <si>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</si>
  <si>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</si>
  <si>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</si>
  <si>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</si>
  <si>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</si>
  <si>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</si>
  <si>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</si>
  <si>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</si>
  <si>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</si>
  <si>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</si>
  <si>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</si>
  <si>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</si>
  <si>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</si>
  <si>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R</t>
  </si>
  <si>
    <t xml:space="preserve">S</t>
  </si>
  <si>
    <t xml:space="preserve">T</t>
  </si>
  <si>
    <t xml:space="preserve">Strzałki wychodzące</t>
  </si>
  <si>
    <t xml:space="preserve">Strzałki wchodzące</t>
  </si>
  <si>
    <t xml:space="preserve">Siła wpływu (suma wag wych.)</t>
  </si>
  <si>
    <t xml:space="preserve">Suma wag wchodzących</t>
  </si>
  <si>
    <t xml:space="preserve">Rola czynnika</t>
  </si>
  <si>
    <t xml:space="preserve">Skutek (na który czynnik wpływa)  →</t>
  </si>
  <si>
    <t xml:space="preserve">Razem (obie sumy muszą być równe)</t>
  </si>
  <si>
    <t xml:space="preserve">2.  Trzy główne czynniki napędzające (do weryfikacji danymi)</t>
  </si>
  <si>
    <t xml:space="preserve">Nr</t>
  </si>
  <si>
    <t xml:space="preserve">Czynnik</t>
  </si>
  <si>
    <t xml:space="preserve">Jak sprawdzimy danymi (miernik, źródło danych)</t>
  </si>
  <si>
    <t xml:space="preserve">Kto i do kiedy</t>
  </si>
  <si>
    <t xml:space="preserve">Wychodzące</t>
  </si>
  <si>
    <t xml:space="preserve">Wchodzące</t>
  </si>
  <si>
    <t xml:space="preserve">Siła wpływu</t>
  </si>
  <si>
    <t xml:space="preserve">Rola</t>
  </si>
  <si>
    <t xml:space="preserve">Kolejność: najwięcej strzałek wychodzących, przy remisie mniej strzałek wchodzących, potem większa siła wpływu. Ranking porządkuje rozmowę, ale nie przesądza o przyczynie. W Sigli na końcu warsztatu zespół wybiera trzy czynniki i sprawdza je na danych.</t>
  </si>
  <si>
    <t xml:space="preserve">3.  Główne skutki (symptomy widoczne w wynikach)</t>
  </si>
  <si>
    <t xml:space="preserve">Miernik, którym zmierzymy efekt zmian</t>
  </si>
  <si>
    <t xml:space="preserve">Suma wag wch.</t>
  </si>
  <si>
    <t xml:space="preserve">Skutki nie są priorytetem działań, bo odzwierciedlają głębsze przyczyny. Służą do pomiaru: efekt zmiany w czynniku napędzającym sprawdzasz na mierniku skutku, przed zmianą i po niej.</t>
  </si>
  <si>
    <t xml:space="preserve">Sigla Consulting  |  sigla-consulting.pl  |  Szablon do artykułu o diagramie relacji</t>
  </si>
  <si>
    <t xml:space="preserve">Przykład poglądowy z artykułu: błędy i długie przygotowanie ofert (wagi relacji poglądowe, nie dane klienta)</t>
  </si>
  <si>
    <t xml:space="preserve">Brak aktualizacji danych produktowych w ERP</t>
  </si>
  <si>
    <t xml:space="preserve">Błędne ceny w ofertach</t>
  </si>
  <si>
    <t xml:space="preserve">Ręczne korekty ofert w dziale sprzedaży</t>
  </si>
  <si>
    <t xml:space="preserve">Opóźnienia w zatwierdzaniu ofert</t>
  </si>
  <si>
    <t xml:space="preserve">Brak jasnych reguł akceptacji rabatów</t>
  </si>
  <si>
    <t xml:space="preserve">Reklamacje klientów</t>
  </si>
  <si>
    <t xml:space="preserve">Długi czas przygotowania oferty</t>
  </si>
  <si>
    <t xml:space="preserve">Liczba błędnych ofert i czas przygotowania oferty, przed synchronizacją danych i po niej (ERP, CRM).</t>
  </si>
  <si>
    <t xml:space="preserve">Kierownik sprzedaży, 4 tygodnie</t>
  </si>
  <si>
    <t xml:space="preserve">Czas oczekiwania na akceptację rabatu, z historii zatwierdzeń.</t>
  </si>
  <si>
    <t xml:space="preserve">Dyrektor handlowy, 2 tygodnie</t>
  </si>
  <si>
    <t xml:space="preserve">Średni czas przygotowania oferty (dni)</t>
  </si>
  <si>
    <t xml:space="preserve">Liczba reklamacji dotyczących ceny</t>
  </si>
  <si>
    <t xml:space="preserve">Jak pracować z szablonem</t>
  </si>
  <si>
    <t xml:space="preserve">Diagram relacji  |  instrukcja dla zespołu i prowadzącego</t>
  </si>
  <si>
    <t xml:space="preserve">Nazwij problem</t>
  </si>
  <si>
    <t xml:space="preserve">Zapisz problem jednym zdaniem, z miejscem i skalą. Ustal zakres: procesy, zespoły i dane, które wchodzą w obszar badania.</t>
  </si>
  <si>
    <t xml:space="preserve">Wpisz czynniki</t>
  </si>
  <si>
    <t xml:space="preserve">W kolumnie Czynnik wpisz czynniki zebrane w zespole, np. z burzy mózgów albo z diagramu Ishikawy. Szablon mieści 20 czynników. Narzędzie działa najlepiej przy 15 do 50 czynnikach, więc przy większej liście przygotuj kolejną kopię arkusza albo pogrupuj czynniki.</t>
  </si>
  <si>
    <t xml:space="preserve">Narysuj strzałki na warsztacie</t>
  </si>
  <si>
    <t xml:space="preserve">Przy każdej parze pytaj: czy czynnik A wpływa na czynnik B? Strzałka biegnie od przyczyny do skutku. Unikajcie dyskusji o winnych: oceniacie zależności między zjawiskami, nie ludzi.</t>
  </si>
  <si>
    <t xml:space="preserve">Przenieś strzałki do tabeli</t>
  </si>
  <si>
    <t xml:space="preserve">W wierszu czynnika, który wpływa, wpisz wagę w kolumnie czynnika, na który wpływa: 1 słaba, 2 średnia, 3 silna. Pola na przekątnej są wyłączone, bo czynnik nie wpływa sam na siebie.</t>
  </si>
  <si>
    <t xml:space="preserve">Odczytaj role czynników</t>
  </si>
  <si>
    <t xml:space="preserve">Arkusz liczy strzałki wychodzące i wchodzące oraz sumę wag. Czynniki z dużą liczbą strzałek wychodzących to czynniki napędzające, z dużą liczbą wchodzących to skutki.</t>
  </si>
  <si>
    <t xml:space="preserve">Wybierz trzy czynniki napędzające</t>
  </si>
  <si>
    <t xml:space="preserve">Sekcja 2 podpowiada kolejność. Zespół wybiera trzy czynniki i dla każdego zapisuje, jak sprawdzi go danymi, kto i do kiedy.</t>
  </si>
  <si>
    <t xml:space="preserve">Ustal miernik efektu</t>
  </si>
  <si>
    <t xml:space="preserve">Sekcja 3 pokazuje główne skutki. Wybierz miernik skutku i zmierz go przed zmianą i po niej, żeby sprawdzić, czy działanie na czynniku napędzającym przyniosło efekt.</t>
  </si>
  <si>
    <t xml:space="preserve">Arkusz Przykład odtwarza przykład z artykułu: siedem czynników przy błędach i długim przygotowaniu ofert, 11 strzałek. Wagi relacji są poglądowe. Głównym czynnikiem napędzającym jest brak aktualizacji danych produktowych w ERP.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</si>
</sst>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sz val="10"/>
      <color rgb="FF1C2733"/>
      <name val="Arial"/>
      <family val="0"/>
      <charset val="1"/>
    </font>
    <font>
      <sz val="9"/>
      <color rgb="FF5C6773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2233B"/>
      <name val="Arial"/>
      <family val="0"/>
      <charset val="1"/>
    </font>
    <font>
      <sz val="8"/>
      <color rgb="FF0B1627"/>
      <name val="Arial"/>
      <family val="0"/>
      <charset val="1"/>
    </font>
    <font>
      <b val="true"/>
      <sz val="10"/>
      <color rgb="FF0D7377"/>
      <name val="Arial"/>
      <family val="0"/>
      <charset val="1"/>
    </font>
    <font>
      <sz val="9"/>
      <color rgb="FF1C2733"/>
      <name val="Arial"/>
      <family val="0"/>
      <charset val="1"/>
    </font>
    <font>
      <sz val="10"/>
      <color rgb="FF0B1627"/>
      <name val="Arial"/>
      <family val="0"/>
      <charset val="1"/>
    </font>
    <font>
      <sz val="9"/>
      <color rgb="FF0B1627"/>
      <name val="Arial"/>
      <family val="0"/>
      <charset val="1"/>
    </font>
    <font>
      <b val="true"/>
      <sz val="12"/>
      <color rgb="FF0D7377"/>
      <name val="Arial"/>
      <family val="0"/>
      <charset val="1"/>
    </font>
    <font>
      <b val="true"/>
      <sz val="9"/>
      <color rgb="FF0B1627"/>
      <name val="Arial"/>
      <family val="0"/>
      <charset val="1"/>
    </font>
    <font>
      <sz val="8"/>
      <color rgb="FF5C6773"/>
      <name val="Arial"/>
      <family val="0"/>
      <charset val="1"/>
    </font>
    <font>
      <b val="true"/>
      <sz val="14"/>
      <color rgb="FF0D737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4F6F7"/>
      </patternFill>
    </fill>
    <fill>
      <patternFill patternType="solid">
        <fgColor rgb="FFEAF4F4"/>
        <bgColor rgb="FFF4F6F7"/>
      </patternFill>
    </fill>
    <fill>
      <patternFill patternType="solid">
        <fgColor rgb="FF0B1627"/>
        <bgColor rgb="FF12233B"/>
      </patternFill>
    </fill>
    <fill>
      <patternFill patternType="solid">
        <fgColor rgb="FF12233B"/>
        <bgColor rgb="FF1C2733"/>
      </patternFill>
    </fill>
    <fill>
      <patternFill patternType="solid">
        <fgColor rgb="FFF4F6F7"/>
        <bgColor rgb="FFEAF4F4"/>
      </patternFill>
    </fill>
    <fill>
      <patternFill patternType="solid">
        <fgColor rgb="FFD9DDE1"/>
        <bgColor rgb="FFCFE5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6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B1627"/>
      </font>
      <fill>
        <patternFill>
          <bgColor rgb="FF9FC9CA"/>
        </patternFill>
      </fill>
    </dxf>
    <dxf>
      <fill>
        <patternFill>
          <bgColor rgb="FFCFE5E6"/>
        </patternFill>
      </fill>
    </dxf>
    <dxf>
      <fill>
        <patternFill>
          <bgColor rgb="FFEAF4F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377"/>
      <rgbColor rgb="FFC0C0C0"/>
      <rgbColor rgb="FF808080"/>
      <rgbColor rgb="FF9999FF"/>
      <rgbColor rgb="FF993366"/>
      <rgbColor rgb="FFF4F6F7"/>
      <rgbColor rgb="FFEAF4F4"/>
      <rgbColor rgb="FF660066"/>
      <rgbColor rgb="FFFF8080"/>
      <rgbColor rgb="FF0066CC"/>
      <rgbColor rgb="FFD9DD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5E6"/>
      <rgbColor rgb="FFCCFFCC"/>
      <rgbColor rgb="FFFFFF99"/>
      <rgbColor rgb="FF9FC9C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73"/>
      <rgbColor rgb="FF9AA3AB"/>
      <rgbColor rgb="FF12233B"/>
      <rgbColor rgb="FF339966"/>
      <rgbColor rgb="FF0B1627"/>
      <rgbColor rgb="FF333300"/>
      <rgbColor rgb="FF993300"/>
      <rgbColor rgb="FF993366"/>
      <rgbColor rgb="FF333399"/>
      <rgbColor rgb="FF1C27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3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27</xdr:col>
      <xdr:colOff>0</xdr:colOff>
      <xdr:row>1</xdr:row>
      <xdr:rowOff>0</xdr:rowOff>
    </xdr:from>
    <xdr:to>
      <xdr:col>27</xdr:col>
      <xdr:colOff>580680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247220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27</xdr:col>
      <xdr:colOff>0</xdr:colOff>
      <xdr:row>1</xdr:row>
      <xdr:rowOff>0</xdr:rowOff>
    </xdr:from>
    <xdr:to>
      <xdr:col>27</xdr:col>
      <xdr:colOff>580680</xdr:colOff>
      <xdr:row>1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247220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</xdr:row>
      <xdr:rowOff>0</xdr:rowOff>
    </xdr:from>
    <xdr:to>
      <xdr:col>2</xdr:col>
      <xdr:colOff>580680</xdr:colOff>
      <xdr:row>1</xdr:row>
      <xdr:rowOff>380520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255400" y="1904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true"/>
  </sheetPr>
  <dimension ref="B1:AD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0"/>
    <col collapsed="false" customWidth="true" hidden="false" outlineLevel="0" max="23" min="4" style="0" width="4.3"/>
    <col collapsed="false" customWidth="true" hidden="false" outlineLevel="0" max="27" min="24" style="0" width="11"/>
    <col collapsed="false" customWidth="true" hidden="false" outlineLevel="0" max="28" min="28" style="0" width="26"/>
    <col collapsed="false" customWidth="true" hidden="true" outlineLevel="0" max="30" min="29" style="0" width="2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  <c r="AB2" s="2"/>
    </row>
    <row r="3" customFormat="false" ht="18" hidden="false" customHeight="true" outlineLevel="0" collapsed="false">
      <c r="B3" s="3" t="s">
        <v>1</v>
      </c>
    </row>
    <row r="4" customFormat="false" ht="15" hidden="false" customHeight="true" outlineLevel="0" collapsed="false">
      <c r="B4" s="4"/>
      <c r="C4" s="5" t="s">
        <v>2</v>
      </c>
      <c r="D4" s="6"/>
      <c r="E4" s="7" t="s">
        <v>3</v>
      </c>
      <c r="F4" s="7"/>
      <c r="G4" s="7"/>
      <c r="H4" s="7"/>
      <c r="I4" s="7"/>
      <c r="J4" s="7"/>
    </row>
    <row r="5" customFormat="false" ht="27" hidden="false" customHeight="true" outlineLevel="0" collapsed="false"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7" customFormat="false" ht="21.75" hidden="false" customHeight="true" outlineLevel="0" collapsed="false">
      <c r="B7" s="8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customFormat="false" ht="18" hidden="false" customHeight="true" outlineLevel="0" collapsed="false">
      <c r="B8" s="9" t="s">
        <v>6</v>
      </c>
      <c r="C8" s="10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 t="s">
        <v>17</v>
      </c>
      <c r="N8" s="9" t="s">
        <v>18</v>
      </c>
      <c r="O8" s="9" t="s">
        <v>19</v>
      </c>
      <c r="P8" s="9" t="s">
        <v>20</v>
      </c>
      <c r="Q8" s="9" t="s">
        <v>21</v>
      </c>
      <c r="R8" s="9" t="s">
        <v>22</v>
      </c>
      <c r="S8" s="9" t="s">
        <v>23</v>
      </c>
      <c r="T8" s="9" t="s">
        <v>24</v>
      </c>
      <c r="U8" s="9" t="s">
        <v>25</v>
      </c>
      <c r="V8" s="9" t="s">
        <v>26</v>
      </c>
      <c r="W8" s="9" t="s">
        <v>27</v>
      </c>
      <c r="X8" s="11" t="s">
        <v>28</v>
      </c>
      <c r="Y8" s="11" t="s">
        <v>29</v>
      </c>
      <c r="Z8" s="11" t="s">
        <v>30</v>
      </c>
      <c r="AA8" s="11" t="s">
        <v>31</v>
      </c>
      <c r="AB8" s="11" t="s">
        <v>32</v>
      </c>
    </row>
    <row r="9" customFormat="false" ht="150" hidden="false" customHeight="true" outlineLevel="0" collapsed="false">
      <c r="B9" s="9"/>
      <c r="C9" s="12" t="s">
        <v>33</v>
      </c>
      <c r="D9" s="13" t="str">
        <f aca="false">IF($C$10="","",$C$10)</f>
        <v/>
      </c>
      <c r="E9" s="13" t="str">
        <f aca="false">IF($C$11="","",$C$11)</f>
        <v/>
      </c>
      <c r="F9" s="13" t="str">
        <f aca="false">IF($C$12="","",$C$12)</f>
        <v/>
      </c>
      <c r="G9" s="13" t="str">
        <f aca="false">IF($C$13="","",$C$13)</f>
        <v/>
      </c>
      <c r="H9" s="13" t="str">
        <f aca="false">IF($C$14="","",$C$14)</f>
        <v/>
      </c>
      <c r="I9" s="13" t="str">
        <f aca="false">IF($C$15="","",$C$15)</f>
        <v/>
      </c>
      <c r="J9" s="13" t="str">
        <f aca="false">IF($C$16="","",$C$16)</f>
        <v/>
      </c>
      <c r="K9" s="13" t="str">
        <f aca="false">IF($C$17="","",$C$17)</f>
        <v/>
      </c>
      <c r="L9" s="13" t="str">
        <f aca="false">IF($C$18="","",$C$18)</f>
        <v/>
      </c>
      <c r="M9" s="13" t="str">
        <f aca="false">IF($C$19="","",$C$19)</f>
        <v/>
      </c>
      <c r="N9" s="13" t="str">
        <f aca="false">IF($C$20="","",$C$20)</f>
        <v/>
      </c>
      <c r="O9" s="13" t="str">
        <f aca="false">IF($C$21="","",$C$21)</f>
        <v/>
      </c>
      <c r="P9" s="13" t="str">
        <f aca="false">IF($C$22="","",$C$22)</f>
        <v/>
      </c>
      <c r="Q9" s="13" t="str">
        <f aca="false">IF($C$23="","",$C$23)</f>
        <v/>
      </c>
      <c r="R9" s="13" t="str">
        <f aca="false">IF($C$24="","",$C$24)</f>
        <v/>
      </c>
      <c r="S9" s="13" t="str">
        <f aca="false">IF($C$25="","",$C$25)</f>
        <v/>
      </c>
      <c r="T9" s="13" t="str">
        <f aca="false">IF($C$26="","",$C$26)</f>
        <v/>
      </c>
      <c r="U9" s="13" t="str">
        <f aca="false">IF($C$27="","",$C$27)</f>
        <v/>
      </c>
      <c r="V9" s="13" t="str">
        <f aca="false">IF($C$28="","",$C$28)</f>
        <v/>
      </c>
      <c r="W9" s="13" t="str">
        <f aca="false">IF($C$29="","",$C$29)</f>
        <v/>
      </c>
      <c r="X9" s="11"/>
      <c r="Y9" s="11"/>
      <c r="Z9" s="11"/>
      <c r="AA9" s="11"/>
      <c r="AB9" s="11"/>
    </row>
    <row r="10" customFormat="false" ht="21" hidden="false" customHeight="true" outlineLevel="0" collapsed="false">
      <c r="B10" s="14" t="s">
        <v>8</v>
      </c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 t="str">
        <f aca="false">IF($C10="","",COUNT(D10:W10))</f>
        <v/>
      </c>
      <c r="Y10" s="19" t="str">
        <f aca="false">IF($C10="","",COUNT(D10:D29))</f>
        <v/>
      </c>
      <c r="Z10" s="19" t="str">
        <f aca="false">IF($C10="","",SUM(D10:W10))</f>
        <v/>
      </c>
      <c r="AA10" s="19" t="str">
        <f aca="false">IF($C10="","",SUM(D10:D29))</f>
        <v/>
      </c>
      <c r="AB10" s="20" t="str">
        <f aca="false">IF($C10="","",IF(X10+Y10=0,"Brak relacji",IF(Y10=0,"Źródło (czynnik napędzający)",IF(X10=0,"Skutek (symptom)",IF(X10&gt;Y10,"Raczej przyczyna",IF(X10&lt;Y10,"Raczej skutek","Ogniwo pośrednie"))))))</f>
        <v/>
      </c>
      <c r="AC10" s="0" t="str">
        <f aca="false">IF(OR($C10="",X10=0),"",X10*10000-Y10*100+Z10-ROW()/1000)</f>
        <v/>
      </c>
      <c r="AD10" s="0" t="str">
        <f aca="false">IF(OR($C10="",Y10=0),"",Y10*10000-X10*100+AA10-ROW()/1000)</f>
        <v/>
      </c>
    </row>
    <row r="11" customFormat="false" ht="21" hidden="false" customHeight="true" outlineLevel="0" collapsed="false">
      <c r="B11" s="14" t="s">
        <v>9</v>
      </c>
      <c r="C11" s="15"/>
      <c r="D11" s="17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 t="str">
        <f aca="false">IF($C11="","",COUNT(D11:W11))</f>
        <v/>
      </c>
      <c r="Y11" s="19" t="str">
        <f aca="false">IF($C11="","",COUNT(E10:E29))</f>
        <v/>
      </c>
      <c r="Z11" s="19" t="str">
        <f aca="false">IF($C11="","",SUM(D11:W11))</f>
        <v/>
      </c>
      <c r="AA11" s="19" t="str">
        <f aca="false">IF($C11="","",SUM(E10:E29))</f>
        <v/>
      </c>
      <c r="AB11" s="20" t="str">
        <f aca="false">IF($C11="","",IF(X11+Y11=0,"Brak relacji",IF(Y11=0,"Źródło (czynnik napędzający)",IF(X11=0,"Skutek (symptom)",IF(X11&gt;Y11,"Raczej przyczyna",IF(X11&lt;Y11,"Raczej skutek","Ogniwo pośrednie"))))))</f>
        <v/>
      </c>
      <c r="AC11" s="0" t="str">
        <f aca="false">IF(OR($C11="",X11=0),"",X11*10000-Y11*100+Z11-ROW()/1000)</f>
        <v/>
      </c>
      <c r="AD11" s="0" t="str">
        <f aca="false">IF(OR($C11="",Y11=0),"",Y11*10000-X11*100+AA11-ROW()/1000)</f>
        <v/>
      </c>
    </row>
    <row r="12" customFormat="false" ht="21" hidden="false" customHeight="true" outlineLevel="0" collapsed="false">
      <c r="B12" s="14" t="s">
        <v>10</v>
      </c>
      <c r="C12" s="15"/>
      <c r="D12" s="17"/>
      <c r="E12" s="1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 t="str">
        <f aca="false">IF($C12="","",COUNT(D12:W12))</f>
        <v/>
      </c>
      <c r="Y12" s="19" t="str">
        <f aca="false">IF($C12="","",COUNT(F10:F29))</f>
        <v/>
      </c>
      <c r="Z12" s="19" t="str">
        <f aca="false">IF($C12="","",SUM(D12:W12))</f>
        <v/>
      </c>
      <c r="AA12" s="19" t="str">
        <f aca="false">IF($C12="","",SUM(F10:F29))</f>
        <v/>
      </c>
      <c r="AB12" s="20" t="str">
        <f aca="false">IF($C12="","",IF(X12+Y12=0,"Brak relacji",IF(Y12=0,"Źródło (czynnik napędzający)",IF(X12=0,"Skutek (symptom)",IF(X12&gt;Y12,"Raczej przyczyna",IF(X12&lt;Y12,"Raczej skutek","Ogniwo pośrednie"))))))</f>
        <v/>
      </c>
      <c r="AC12" s="0" t="str">
        <f aca="false">IF(OR($C12="",X12=0),"",X12*10000-Y12*100+Z12-ROW()/1000)</f>
        <v/>
      </c>
      <c r="AD12" s="0" t="str">
        <f aca="false">IF(OR($C12="",Y12=0),"",Y12*10000-X12*100+AA12-ROW()/1000)</f>
        <v/>
      </c>
    </row>
    <row r="13" customFormat="false" ht="21" hidden="false" customHeight="true" outlineLevel="0" collapsed="false">
      <c r="B13" s="14" t="s">
        <v>11</v>
      </c>
      <c r="C13" s="15"/>
      <c r="D13" s="17"/>
      <c r="E13" s="17"/>
      <c r="F13" s="17"/>
      <c r="G13" s="16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8" t="str">
        <f aca="false">IF($C13="","",COUNT(D13:W13))</f>
        <v/>
      </c>
      <c r="Y13" s="19" t="str">
        <f aca="false">IF($C13="","",COUNT(G10:G29))</f>
        <v/>
      </c>
      <c r="Z13" s="19" t="str">
        <f aca="false">IF($C13="","",SUM(D13:W13))</f>
        <v/>
      </c>
      <c r="AA13" s="19" t="str">
        <f aca="false">IF($C13="","",SUM(G10:G29))</f>
        <v/>
      </c>
      <c r="AB13" s="20" t="str">
        <f aca="false">IF($C13="","",IF(X13+Y13=0,"Brak relacji",IF(Y13=0,"Źródło (czynnik napędzający)",IF(X13=0,"Skutek (symptom)",IF(X13&gt;Y13,"Raczej przyczyna",IF(X13&lt;Y13,"Raczej skutek","Ogniwo pośrednie"))))))</f>
        <v/>
      </c>
      <c r="AC13" s="0" t="str">
        <f aca="false">IF(OR($C13="",X13=0),"",X13*10000-Y13*100+Z13-ROW()/1000)</f>
        <v/>
      </c>
      <c r="AD13" s="0" t="str">
        <f aca="false">IF(OR($C13="",Y13=0),"",Y13*10000-X13*100+AA13-ROW()/1000)</f>
        <v/>
      </c>
    </row>
    <row r="14" customFormat="false" ht="21" hidden="false" customHeight="true" outlineLevel="0" collapsed="false">
      <c r="B14" s="14" t="s">
        <v>12</v>
      </c>
      <c r="C14" s="15"/>
      <c r="D14" s="17"/>
      <c r="E14" s="17"/>
      <c r="F14" s="17"/>
      <c r="G14" s="17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 t="str">
        <f aca="false">IF($C14="","",COUNT(D14:W14))</f>
        <v/>
      </c>
      <c r="Y14" s="19" t="str">
        <f aca="false">IF($C14="","",COUNT(H10:H29))</f>
        <v/>
      </c>
      <c r="Z14" s="19" t="str">
        <f aca="false">IF($C14="","",SUM(D14:W14))</f>
        <v/>
      </c>
      <c r="AA14" s="19" t="str">
        <f aca="false">IF($C14="","",SUM(H10:H29))</f>
        <v/>
      </c>
      <c r="AB14" s="20" t="str">
        <f aca="false">IF($C14="","",IF(X14+Y14=0,"Brak relacji",IF(Y14=0,"Źródło (czynnik napędzający)",IF(X14=0,"Skutek (symptom)",IF(X14&gt;Y14,"Raczej przyczyna",IF(X14&lt;Y14,"Raczej skutek","Ogniwo pośrednie"))))))</f>
        <v/>
      </c>
      <c r="AC14" s="0" t="str">
        <f aca="false">IF(OR($C14="",X14=0),"",X14*10000-Y14*100+Z14-ROW()/1000)</f>
        <v/>
      </c>
      <c r="AD14" s="0" t="str">
        <f aca="false">IF(OR($C14="",Y14=0),"",Y14*10000-X14*100+AA14-ROW()/1000)</f>
        <v/>
      </c>
    </row>
    <row r="15" customFormat="false" ht="21" hidden="false" customHeight="true" outlineLevel="0" collapsed="false">
      <c r="B15" s="14" t="s">
        <v>13</v>
      </c>
      <c r="C15" s="15"/>
      <c r="D15" s="17"/>
      <c r="E15" s="17"/>
      <c r="F15" s="17"/>
      <c r="G15" s="17"/>
      <c r="H15" s="17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 t="str">
        <f aca="false">IF($C15="","",COUNT(D15:W15))</f>
        <v/>
      </c>
      <c r="Y15" s="19" t="str">
        <f aca="false">IF($C15="","",COUNT(I10:I29))</f>
        <v/>
      </c>
      <c r="Z15" s="19" t="str">
        <f aca="false">IF($C15="","",SUM(D15:W15))</f>
        <v/>
      </c>
      <c r="AA15" s="19" t="str">
        <f aca="false">IF($C15="","",SUM(I10:I29))</f>
        <v/>
      </c>
      <c r="AB15" s="20" t="str">
        <f aca="false">IF($C15="","",IF(X15+Y15=0,"Brak relacji",IF(Y15=0,"Źródło (czynnik napędzający)",IF(X15=0,"Skutek (symptom)",IF(X15&gt;Y15,"Raczej przyczyna",IF(X15&lt;Y15,"Raczej skutek","Ogniwo pośrednie"))))))</f>
        <v/>
      </c>
      <c r="AC15" s="0" t="str">
        <f aca="false">IF(OR($C15="",X15=0),"",X15*10000-Y15*100+Z15-ROW()/1000)</f>
        <v/>
      </c>
      <c r="AD15" s="0" t="str">
        <f aca="false">IF(OR($C15="",Y15=0),"",Y15*10000-X15*100+AA15-ROW()/1000)</f>
        <v/>
      </c>
    </row>
    <row r="16" customFormat="false" ht="21" hidden="false" customHeight="true" outlineLevel="0" collapsed="false">
      <c r="B16" s="14" t="s">
        <v>14</v>
      </c>
      <c r="C16" s="15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8" t="str">
        <f aca="false">IF($C16="","",COUNT(D16:W16))</f>
        <v/>
      </c>
      <c r="Y16" s="19" t="str">
        <f aca="false">IF($C16="","",COUNT(J10:J29))</f>
        <v/>
      </c>
      <c r="Z16" s="19" t="str">
        <f aca="false">IF($C16="","",SUM(D16:W16))</f>
        <v/>
      </c>
      <c r="AA16" s="19" t="str">
        <f aca="false">IF($C16="","",SUM(J10:J29))</f>
        <v/>
      </c>
      <c r="AB16" s="20" t="str">
        <f aca="false">IF($C16="","",IF(X16+Y16=0,"Brak relacji",IF(Y16=0,"Źródło (czynnik napędzający)",IF(X16=0,"Skutek (symptom)",IF(X16&gt;Y16,"Raczej przyczyna",IF(X16&lt;Y16,"Raczej skutek","Ogniwo pośrednie"))))))</f>
        <v/>
      </c>
      <c r="AC16" s="0" t="str">
        <f aca="false">IF(OR($C16="",X16=0),"",X16*10000-Y16*100+Z16-ROW()/1000)</f>
        <v/>
      </c>
      <c r="AD16" s="0" t="str">
        <f aca="false">IF(OR($C16="",Y16=0),"",Y16*10000-X16*100+AA16-ROW()/1000)</f>
        <v/>
      </c>
    </row>
    <row r="17" customFormat="false" ht="21" hidden="false" customHeight="true" outlineLevel="0" collapsed="false">
      <c r="B17" s="14" t="s">
        <v>15</v>
      </c>
      <c r="C17" s="15"/>
      <c r="D17" s="17"/>
      <c r="E17" s="17"/>
      <c r="F17" s="17"/>
      <c r="G17" s="17"/>
      <c r="H17" s="17"/>
      <c r="I17" s="17"/>
      <c r="J17" s="17"/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 t="str">
        <f aca="false">IF($C17="","",COUNT(D17:W17))</f>
        <v/>
      </c>
      <c r="Y17" s="19" t="str">
        <f aca="false">IF($C17="","",COUNT(K10:K29))</f>
        <v/>
      </c>
      <c r="Z17" s="19" t="str">
        <f aca="false">IF($C17="","",SUM(D17:W17))</f>
        <v/>
      </c>
      <c r="AA17" s="19" t="str">
        <f aca="false">IF($C17="","",SUM(K10:K29))</f>
        <v/>
      </c>
      <c r="AB17" s="20" t="str">
        <f aca="false">IF($C17="","",IF(X17+Y17=0,"Brak relacji",IF(Y17=0,"Źródło (czynnik napędzający)",IF(X17=0,"Skutek (symptom)",IF(X17&gt;Y17,"Raczej przyczyna",IF(X17&lt;Y17,"Raczej skutek","Ogniwo pośrednie"))))))</f>
        <v/>
      </c>
      <c r="AC17" s="0" t="str">
        <f aca="false">IF(OR($C17="",X17=0),"",X17*10000-Y17*100+Z17-ROW()/1000)</f>
        <v/>
      </c>
      <c r="AD17" s="0" t="str">
        <f aca="false">IF(OR($C17="",Y17=0),"",Y17*10000-X17*100+AA17-ROW()/1000)</f>
        <v/>
      </c>
    </row>
    <row r="18" customFormat="false" ht="21" hidden="false" customHeight="true" outlineLevel="0" collapsed="false">
      <c r="B18" s="14" t="s">
        <v>16</v>
      </c>
      <c r="C18" s="15"/>
      <c r="D18" s="17"/>
      <c r="E18" s="17"/>
      <c r="F18" s="17"/>
      <c r="G18" s="17"/>
      <c r="H18" s="17"/>
      <c r="I18" s="17"/>
      <c r="J18" s="17"/>
      <c r="K18" s="17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8" t="str">
        <f aca="false">IF($C18="","",COUNT(D18:W18))</f>
        <v/>
      </c>
      <c r="Y18" s="19" t="str">
        <f aca="false">IF($C18="","",COUNT(L10:L29))</f>
        <v/>
      </c>
      <c r="Z18" s="19" t="str">
        <f aca="false">IF($C18="","",SUM(D18:W18))</f>
        <v/>
      </c>
      <c r="AA18" s="19" t="str">
        <f aca="false">IF($C18="","",SUM(L10:L29))</f>
        <v/>
      </c>
      <c r="AB18" s="20" t="str">
        <f aca="false">IF($C18="","",IF(X18+Y18=0,"Brak relacji",IF(Y18=0,"Źródło (czynnik napędzający)",IF(X18=0,"Skutek (symptom)",IF(X18&gt;Y18,"Raczej przyczyna",IF(X18&lt;Y18,"Raczej skutek","Ogniwo pośrednie"))))))</f>
        <v/>
      </c>
      <c r="AC18" s="0" t="str">
        <f aca="false">IF(OR($C18="",X18=0),"",X18*10000-Y18*100+Z18-ROW()/1000)</f>
        <v/>
      </c>
      <c r="AD18" s="0" t="str">
        <f aca="false">IF(OR($C18="",Y18=0),"",Y18*10000-X18*100+AA18-ROW()/1000)</f>
        <v/>
      </c>
    </row>
    <row r="19" customFormat="false" ht="21" hidden="false" customHeight="true" outlineLevel="0" collapsed="false">
      <c r="B19" s="14" t="s">
        <v>17</v>
      </c>
      <c r="C19" s="15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8" t="str">
        <f aca="false">IF($C19="","",COUNT(D19:W19))</f>
        <v/>
      </c>
      <c r="Y19" s="19" t="str">
        <f aca="false">IF($C19="","",COUNT(M10:M29))</f>
        <v/>
      </c>
      <c r="Z19" s="19" t="str">
        <f aca="false">IF($C19="","",SUM(D19:W19))</f>
        <v/>
      </c>
      <c r="AA19" s="19" t="str">
        <f aca="false">IF($C19="","",SUM(M10:M29))</f>
        <v/>
      </c>
      <c r="AB19" s="20" t="str">
        <f aca="false">IF($C19="","",IF(X19+Y19=0,"Brak relacji",IF(Y19=0,"Źródło (czynnik napędzający)",IF(X19=0,"Skutek (symptom)",IF(X19&gt;Y19,"Raczej przyczyna",IF(X19&lt;Y19,"Raczej skutek","Ogniwo pośrednie"))))))</f>
        <v/>
      </c>
      <c r="AC19" s="0" t="str">
        <f aca="false">IF(OR($C19="",X19=0),"",X19*10000-Y19*100+Z19-ROW()/1000)</f>
        <v/>
      </c>
      <c r="AD19" s="0" t="str">
        <f aca="false">IF(OR($C19="",Y19=0),"",Y19*10000-X19*100+AA19-ROW()/1000)</f>
        <v/>
      </c>
    </row>
    <row r="20" customFormat="false" ht="21" hidden="false" customHeight="true" outlineLevel="0" collapsed="false">
      <c r="B20" s="14" t="s">
        <v>18</v>
      </c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6"/>
      <c r="O20" s="17"/>
      <c r="P20" s="17"/>
      <c r="Q20" s="17"/>
      <c r="R20" s="17"/>
      <c r="S20" s="17"/>
      <c r="T20" s="17"/>
      <c r="U20" s="17"/>
      <c r="V20" s="17"/>
      <c r="W20" s="17"/>
      <c r="X20" s="18" t="str">
        <f aca="false">IF($C20="","",COUNT(D20:W20))</f>
        <v/>
      </c>
      <c r="Y20" s="19" t="str">
        <f aca="false">IF($C20="","",COUNT(N10:N29))</f>
        <v/>
      </c>
      <c r="Z20" s="19" t="str">
        <f aca="false">IF($C20="","",SUM(D20:W20))</f>
        <v/>
      </c>
      <c r="AA20" s="19" t="str">
        <f aca="false">IF($C20="","",SUM(N10:N29))</f>
        <v/>
      </c>
      <c r="AB20" s="20" t="str">
        <f aca="false">IF($C20="","",IF(X20+Y20=0,"Brak relacji",IF(Y20=0,"Źródło (czynnik napędzający)",IF(X20=0,"Skutek (symptom)",IF(X20&gt;Y20,"Raczej przyczyna",IF(X20&lt;Y20,"Raczej skutek","Ogniwo pośrednie"))))))</f>
        <v/>
      </c>
      <c r="AC20" s="0" t="str">
        <f aca="false">IF(OR($C20="",X20=0),"",X20*10000-Y20*100+Z20-ROW()/1000)</f>
        <v/>
      </c>
      <c r="AD20" s="0" t="str">
        <f aca="false">IF(OR($C20="",Y20=0),"",Y20*10000-X20*100+AA20-ROW()/1000)</f>
        <v/>
      </c>
    </row>
    <row r="21" customFormat="false" ht="21" hidden="false" customHeight="true" outlineLevel="0" collapsed="false">
      <c r="B21" s="14" t="s">
        <v>19</v>
      </c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6"/>
      <c r="P21" s="17"/>
      <c r="Q21" s="17"/>
      <c r="R21" s="17"/>
      <c r="S21" s="17"/>
      <c r="T21" s="17"/>
      <c r="U21" s="17"/>
      <c r="V21" s="17"/>
      <c r="W21" s="17"/>
      <c r="X21" s="18" t="str">
        <f aca="false">IF($C21="","",COUNT(D21:W21))</f>
        <v/>
      </c>
      <c r="Y21" s="19" t="str">
        <f aca="false">IF($C21="","",COUNT(O10:O29))</f>
        <v/>
      </c>
      <c r="Z21" s="19" t="str">
        <f aca="false">IF($C21="","",SUM(D21:W21))</f>
        <v/>
      </c>
      <c r="AA21" s="19" t="str">
        <f aca="false">IF($C21="","",SUM(O10:O29))</f>
        <v/>
      </c>
      <c r="AB21" s="20" t="str">
        <f aca="false">IF($C21="","",IF(X21+Y21=0,"Brak relacji",IF(Y21=0,"Źródło (czynnik napędzający)",IF(X21=0,"Skutek (symptom)",IF(X21&gt;Y21,"Raczej przyczyna",IF(X21&lt;Y21,"Raczej skutek","Ogniwo pośrednie"))))))</f>
        <v/>
      </c>
      <c r="AC21" s="0" t="str">
        <f aca="false">IF(OR($C21="",X21=0),"",X21*10000-Y21*100+Z21-ROW()/1000)</f>
        <v/>
      </c>
      <c r="AD21" s="0" t="str">
        <f aca="false">IF(OR($C21="",Y21=0),"",Y21*10000-X21*100+AA21-ROW()/1000)</f>
        <v/>
      </c>
    </row>
    <row r="22" customFormat="false" ht="21" hidden="false" customHeight="true" outlineLevel="0" collapsed="false">
      <c r="B22" s="14" t="s">
        <v>20</v>
      </c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6"/>
      <c r="Q22" s="17"/>
      <c r="R22" s="17"/>
      <c r="S22" s="17"/>
      <c r="T22" s="17"/>
      <c r="U22" s="17"/>
      <c r="V22" s="17"/>
      <c r="W22" s="17"/>
      <c r="X22" s="18" t="str">
        <f aca="false">IF($C22="","",COUNT(D22:W22))</f>
        <v/>
      </c>
      <c r="Y22" s="19" t="str">
        <f aca="false">IF($C22="","",COUNT(P10:P29))</f>
        <v/>
      </c>
      <c r="Z22" s="19" t="str">
        <f aca="false">IF($C22="","",SUM(D22:W22))</f>
        <v/>
      </c>
      <c r="AA22" s="19" t="str">
        <f aca="false">IF($C22="","",SUM(P10:P29))</f>
        <v/>
      </c>
      <c r="AB22" s="20" t="str">
        <f aca="false">IF($C22="","",IF(X22+Y22=0,"Brak relacji",IF(Y22=0,"Źródło (czynnik napędzający)",IF(X22=0,"Skutek (symptom)",IF(X22&gt;Y22,"Raczej przyczyna",IF(X22&lt;Y22,"Raczej skutek","Ogniwo pośrednie"))))))</f>
        <v/>
      </c>
      <c r="AC22" s="0" t="str">
        <f aca="false">IF(OR($C22="",X22=0),"",X22*10000-Y22*100+Z22-ROW()/1000)</f>
        <v/>
      </c>
      <c r="AD22" s="0" t="str">
        <f aca="false">IF(OR($C22="",Y22=0),"",Y22*10000-X22*100+AA22-ROW()/1000)</f>
        <v/>
      </c>
    </row>
    <row r="23" customFormat="false" ht="21" hidden="false" customHeight="true" outlineLevel="0" collapsed="false">
      <c r="B23" s="14" t="s">
        <v>21</v>
      </c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6"/>
      <c r="R23" s="17"/>
      <c r="S23" s="17"/>
      <c r="T23" s="17"/>
      <c r="U23" s="17"/>
      <c r="V23" s="17"/>
      <c r="W23" s="17"/>
      <c r="X23" s="18" t="str">
        <f aca="false">IF($C23="","",COUNT(D23:W23))</f>
        <v/>
      </c>
      <c r="Y23" s="19" t="str">
        <f aca="false">IF($C23="","",COUNT(Q10:Q29))</f>
        <v/>
      </c>
      <c r="Z23" s="19" t="str">
        <f aca="false">IF($C23="","",SUM(D23:W23))</f>
        <v/>
      </c>
      <c r="AA23" s="19" t="str">
        <f aca="false">IF($C23="","",SUM(Q10:Q29))</f>
        <v/>
      </c>
      <c r="AB23" s="20" t="str">
        <f aca="false">IF($C23="","",IF(X23+Y23=0,"Brak relacji",IF(Y23=0,"Źródło (czynnik napędzający)",IF(X23=0,"Skutek (symptom)",IF(X23&gt;Y23,"Raczej przyczyna",IF(X23&lt;Y23,"Raczej skutek","Ogniwo pośrednie"))))))</f>
        <v/>
      </c>
      <c r="AC23" s="0" t="str">
        <f aca="false">IF(OR($C23="",X23=0),"",X23*10000-Y23*100+Z23-ROW()/1000)</f>
        <v/>
      </c>
      <c r="AD23" s="0" t="str">
        <f aca="false">IF(OR($C23="",Y23=0),"",Y23*10000-X23*100+AA23-ROW()/1000)</f>
        <v/>
      </c>
    </row>
    <row r="24" customFormat="false" ht="21" hidden="false" customHeight="true" outlineLevel="0" collapsed="false">
      <c r="B24" s="14" t="s">
        <v>22</v>
      </c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6"/>
      <c r="S24" s="17"/>
      <c r="T24" s="17"/>
      <c r="U24" s="17"/>
      <c r="V24" s="17"/>
      <c r="W24" s="17"/>
      <c r="X24" s="18" t="str">
        <f aca="false">IF($C24="","",COUNT(D24:W24))</f>
        <v/>
      </c>
      <c r="Y24" s="19" t="str">
        <f aca="false">IF($C24="","",COUNT(R10:R29))</f>
        <v/>
      </c>
      <c r="Z24" s="19" t="str">
        <f aca="false">IF($C24="","",SUM(D24:W24))</f>
        <v/>
      </c>
      <c r="AA24" s="19" t="str">
        <f aca="false">IF($C24="","",SUM(R10:R29))</f>
        <v/>
      </c>
      <c r="AB24" s="20" t="str">
        <f aca="false">IF($C24="","",IF(X24+Y24=0,"Brak relacji",IF(Y24=0,"Źródło (czynnik napędzający)",IF(X24=0,"Skutek (symptom)",IF(X24&gt;Y24,"Raczej przyczyna",IF(X24&lt;Y24,"Raczej skutek","Ogniwo pośrednie"))))))</f>
        <v/>
      </c>
      <c r="AC24" s="0" t="str">
        <f aca="false">IF(OR($C24="",X24=0),"",X24*10000-Y24*100+Z24-ROW()/1000)</f>
        <v/>
      </c>
      <c r="AD24" s="0" t="str">
        <f aca="false">IF(OR($C24="",Y24=0),"",Y24*10000-X24*100+AA24-ROW()/1000)</f>
        <v/>
      </c>
    </row>
    <row r="25" customFormat="false" ht="21" hidden="false" customHeight="true" outlineLevel="0" collapsed="false">
      <c r="B25" s="14" t="s">
        <v>23</v>
      </c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6"/>
      <c r="T25" s="17"/>
      <c r="U25" s="17"/>
      <c r="V25" s="17"/>
      <c r="W25" s="17"/>
      <c r="X25" s="18" t="str">
        <f aca="false">IF($C25="","",COUNT(D25:W25))</f>
        <v/>
      </c>
      <c r="Y25" s="19" t="str">
        <f aca="false">IF($C25="","",COUNT(S10:S29))</f>
        <v/>
      </c>
      <c r="Z25" s="19" t="str">
        <f aca="false">IF($C25="","",SUM(D25:W25))</f>
        <v/>
      </c>
      <c r="AA25" s="19" t="str">
        <f aca="false">IF($C25="","",SUM(S10:S29))</f>
        <v/>
      </c>
      <c r="AB25" s="20" t="str">
        <f aca="false">IF($C25="","",IF(X25+Y25=0,"Brak relacji",IF(Y25=0,"Źródło (czynnik napędzający)",IF(X25=0,"Skutek (symptom)",IF(X25&gt;Y25,"Raczej przyczyna",IF(X25&lt;Y25,"Raczej skutek","Ogniwo pośrednie"))))))</f>
        <v/>
      </c>
      <c r="AC25" s="0" t="str">
        <f aca="false">IF(OR($C25="",X25=0),"",X25*10000-Y25*100+Z25-ROW()/1000)</f>
        <v/>
      </c>
      <c r="AD25" s="0" t="str">
        <f aca="false">IF(OR($C25="",Y25=0),"",Y25*10000-X25*100+AA25-ROW()/1000)</f>
        <v/>
      </c>
    </row>
    <row r="26" customFormat="false" ht="21" hidden="false" customHeight="true" outlineLevel="0" collapsed="false">
      <c r="B26" s="14" t="s">
        <v>24</v>
      </c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6"/>
      <c r="U26" s="17"/>
      <c r="V26" s="17"/>
      <c r="W26" s="17"/>
      <c r="X26" s="18" t="str">
        <f aca="false">IF($C26="","",COUNT(D26:W26))</f>
        <v/>
      </c>
      <c r="Y26" s="19" t="str">
        <f aca="false">IF($C26="","",COUNT(T10:T29))</f>
        <v/>
      </c>
      <c r="Z26" s="19" t="str">
        <f aca="false">IF($C26="","",SUM(D26:W26))</f>
        <v/>
      </c>
      <c r="AA26" s="19" t="str">
        <f aca="false">IF($C26="","",SUM(T10:T29))</f>
        <v/>
      </c>
      <c r="AB26" s="20" t="str">
        <f aca="false">IF($C26="","",IF(X26+Y26=0,"Brak relacji",IF(Y26=0,"Źródło (czynnik napędzający)",IF(X26=0,"Skutek (symptom)",IF(X26&gt;Y26,"Raczej przyczyna",IF(X26&lt;Y26,"Raczej skutek","Ogniwo pośrednie"))))))</f>
        <v/>
      </c>
      <c r="AC26" s="0" t="str">
        <f aca="false">IF(OR($C26="",X26=0),"",X26*10000-Y26*100+Z26-ROW()/1000)</f>
        <v/>
      </c>
      <c r="AD26" s="0" t="str">
        <f aca="false">IF(OR($C26="",Y26=0),"",Y26*10000-X26*100+AA26-ROW()/1000)</f>
        <v/>
      </c>
    </row>
    <row r="27" customFormat="false" ht="21" hidden="false" customHeight="true" outlineLevel="0" collapsed="false">
      <c r="B27" s="14" t="s">
        <v>25</v>
      </c>
      <c r="C27" s="15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6"/>
      <c r="V27" s="17"/>
      <c r="W27" s="17"/>
      <c r="X27" s="18" t="str">
        <f aca="false">IF($C27="","",COUNT(D27:W27))</f>
        <v/>
      </c>
      <c r="Y27" s="19" t="str">
        <f aca="false">IF($C27="","",COUNT(U10:U29))</f>
        <v/>
      </c>
      <c r="Z27" s="19" t="str">
        <f aca="false">IF($C27="","",SUM(D27:W27))</f>
        <v/>
      </c>
      <c r="AA27" s="19" t="str">
        <f aca="false">IF($C27="","",SUM(U10:U29))</f>
        <v/>
      </c>
      <c r="AB27" s="20" t="str">
        <f aca="false">IF($C27="","",IF(X27+Y27=0,"Brak relacji",IF(Y27=0,"Źródło (czynnik napędzający)",IF(X27=0,"Skutek (symptom)",IF(X27&gt;Y27,"Raczej przyczyna",IF(X27&lt;Y27,"Raczej skutek","Ogniwo pośrednie"))))))</f>
        <v/>
      </c>
      <c r="AC27" s="0" t="str">
        <f aca="false">IF(OR($C27="",X27=0),"",X27*10000-Y27*100+Z27-ROW()/1000)</f>
        <v/>
      </c>
      <c r="AD27" s="0" t="str">
        <f aca="false">IF(OR($C27="",Y27=0),"",Y27*10000-X27*100+AA27-ROW()/1000)</f>
        <v/>
      </c>
    </row>
    <row r="28" customFormat="false" ht="21" hidden="false" customHeight="true" outlineLevel="0" collapsed="false">
      <c r="B28" s="14" t="s">
        <v>26</v>
      </c>
      <c r="C28" s="1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6"/>
      <c r="W28" s="17"/>
      <c r="X28" s="18" t="str">
        <f aca="false">IF($C28="","",COUNT(D28:W28))</f>
        <v/>
      </c>
      <c r="Y28" s="19" t="str">
        <f aca="false">IF($C28="","",COUNT(V10:V29))</f>
        <v/>
      </c>
      <c r="Z28" s="19" t="str">
        <f aca="false">IF($C28="","",SUM(D28:W28))</f>
        <v/>
      </c>
      <c r="AA28" s="19" t="str">
        <f aca="false">IF($C28="","",SUM(V10:V29))</f>
        <v/>
      </c>
      <c r="AB28" s="20" t="str">
        <f aca="false">IF($C28="","",IF(X28+Y28=0,"Brak relacji",IF(Y28=0,"Źródło (czynnik napędzający)",IF(X28=0,"Skutek (symptom)",IF(X28&gt;Y28,"Raczej przyczyna",IF(X28&lt;Y28,"Raczej skutek","Ogniwo pośrednie"))))))</f>
        <v/>
      </c>
      <c r="AC28" s="0" t="str">
        <f aca="false">IF(OR($C28="",X28=0),"",X28*10000-Y28*100+Z28-ROW()/1000)</f>
        <v/>
      </c>
      <c r="AD28" s="0" t="str">
        <f aca="false">IF(OR($C28="",Y28=0),"",Y28*10000-X28*100+AA28-ROW()/1000)</f>
        <v/>
      </c>
    </row>
    <row r="29" customFormat="false" ht="21" hidden="false" customHeight="true" outlineLevel="0" collapsed="false">
      <c r="B29" s="14" t="s">
        <v>27</v>
      </c>
      <c r="C29" s="15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6"/>
      <c r="X29" s="18" t="str">
        <f aca="false">IF($C29="","",COUNT(D29:W29))</f>
        <v/>
      </c>
      <c r="Y29" s="19" t="str">
        <f aca="false">IF($C29="","",COUNT(W10:W29))</f>
        <v/>
      </c>
      <c r="Z29" s="19" t="str">
        <f aca="false">IF($C29="","",SUM(D29:W29))</f>
        <v/>
      </c>
      <c r="AA29" s="19" t="str">
        <f aca="false">IF($C29="","",SUM(W10:W29))</f>
        <v/>
      </c>
      <c r="AB29" s="20" t="str">
        <f aca="false">IF($C29="","",IF(X29+Y29=0,"Brak relacji",IF(Y29=0,"Źródło (czynnik napędzający)",IF(X29=0,"Skutek (symptom)",IF(X29&gt;Y29,"Raczej przyczyna",IF(X29&lt;Y29,"Raczej skutek","Ogniwo pośrednie"))))))</f>
        <v/>
      </c>
      <c r="AC29" s="0" t="str">
        <f aca="false">IF(OR($C29="",X29=0),"",X29*10000-Y29*100+Z29-ROW()/1000)</f>
        <v/>
      </c>
      <c r="AD29" s="0" t="str">
        <f aca="false">IF(OR($C29="",Y29=0),"",Y29*10000-X29*100+AA29-ROW()/1000)</f>
        <v/>
      </c>
    </row>
    <row r="30" customFormat="false" ht="21" hidden="false" customHeight="true" outlineLevel="0" collapsed="false">
      <c r="B30" s="21" t="s">
        <v>34</v>
      </c>
      <c r="C30" s="21"/>
      <c r="X30" s="18" t="n">
        <f aca="false">SUM(X10:X29)</f>
        <v>0</v>
      </c>
      <c r="Y30" s="18" t="n">
        <f aca="false">SUM(Y10:Y29)</f>
        <v>0</v>
      </c>
      <c r="AB30" s="20" t="str">
        <f aca="false">IF(X30=Y30,"Sumy zgodne","Sprawdź tabelę")</f>
        <v>Sumy zgodne</v>
      </c>
    </row>
    <row r="32" customFormat="false" ht="21.75" hidden="false" customHeight="true" outlineLevel="0" collapsed="false">
      <c r="B32" s="8" t="s">
        <v>35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customFormat="false" ht="24" hidden="false" customHeight="true" outlineLevel="0" collapsed="false">
      <c r="B33" s="9" t="s">
        <v>36</v>
      </c>
      <c r="C33" s="9" t="s">
        <v>37</v>
      </c>
      <c r="D33" s="11" t="s">
        <v>38</v>
      </c>
      <c r="E33" s="11"/>
      <c r="F33" s="11"/>
      <c r="G33" s="11"/>
      <c r="H33" s="11"/>
      <c r="I33" s="11"/>
      <c r="J33" s="11"/>
      <c r="K33" s="11"/>
      <c r="L33" s="11"/>
      <c r="M33" s="11"/>
      <c r="N33" s="11" t="s">
        <v>39</v>
      </c>
      <c r="O33" s="11"/>
      <c r="P33" s="11"/>
      <c r="Q33" s="11"/>
      <c r="R33" s="11"/>
      <c r="S33" s="11"/>
      <c r="T33" s="11"/>
      <c r="U33" s="11"/>
      <c r="V33" s="11"/>
      <c r="W33" s="11"/>
      <c r="X33" s="9" t="s">
        <v>40</v>
      </c>
      <c r="Y33" s="9" t="s">
        <v>41</v>
      </c>
      <c r="Z33" s="9" t="s">
        <v>42</v>
      </c>
      <c r="AA33" s="11" t="s">
        <v>43</v>
      </c>
      <c r="AB33" s="11"/>
    </row>
    <row r="34" customFormat="false" ht="30" hidden="false" customHeight="true" outlineLevel="0" collapsed="false">
      <c r="B34" s="22" t="n">
        <v>1</v>
      </c>
      <c r="C34" s="23" t="str">
        <f aca="false">IF(COUNT($AC$10:$AC$29)&lt;1,"",INDEX($C$10:$C$29,MATCH(LARGE($AC$10:$AC$29,1),$AC$10:$AC$29,0)))</f>
        <v/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9" t="str">
        <f aca="false">IF($C34="","",INDEX(X$10:X$29,MATCH(LARGE($AC$10:$AC$29,1),$AC$10:$AC$29,0)))</f>
        <v/>
      </c>
      <c r="Y34" s="19" t="str">
        <f aca="false">IF($C34="","",INDEX(Y$10:Y$29,MATCH(LARGE($AC$10:$AC$29,1),$AC$10:$AC$29,0)))</f>
        <v/>
      </c>
      <c r="Z34" s="19" t="str">
        <f aca="false">IF($C34="","",INDEX(Z$10:Z$29,MATCH(LARGE($AC$10:$AC$29,1),$AC$10:$AC$29,0)))</f>
        <v/>
      </c>
      <c r="AA34" s="20" t="str">
        <f aca="false">IF($C34="","",INDEX($AB$10:$AB$29,MATCH(LARGE($AC$10:$AC$29,1),$AC$10:$AC$29,0)))</f>
        <v/>
      </c>
      <c r="AB34" s="20"/>
    </row>
    <row r="35" customFormat="false" ht="30" hidden="false" customHeight="true" outlineLevel="0" collapsed="false">
      <c r="B35" s="22" t="n">
        <v>2</v>
      </c>
      <c r="C35" s="23" t="str">
        <f aca="false">IF(COUNT($AC$10:$AC$29)&lt;2,"",INDEX($C$10:$C$29,MATCH(LARGE($AC$10:$AC$29,2),$AC$10:$AC$29,0)))</f>
        <v/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9" t="str">
        <f aca="false">IF($C35="","",INDEX(X$10:X$29,MATCH(LARGE($AC$10:$AC$29,2),$AC$10:$AC$29,0)))</f>
        <v/>
      </c>
      <c r="Y35" s="19" t="str">
        <f aca="false">IF($C35="","",INDEX(Y$10:Y$29,MATCH(LARGE($AC$10:$AC$29,2),$AC$10:$AC$29,0)))</f>
        <v/>
      </c>
      <c r="Z35" s="19" t="str">
        <f aca="false">IF($C35="","",INDEX(Z$10:Z$29,MATCH(LARGE($AC$10:$AC$29,2),$AC$10:$AC$29,0)))</f>
        <v/>
      </c>
      <c r="AA35" s="20" t="str">
        <f aca="false">IF($C35="","",INDEX($AB$10:$AB$29,MATCH(LARGE($AC$10:$AC$29,2),$AC$10:$AC$29,0)))</f>
        <v/>
      </c>
      <c r="AB35" s="20"/>
    </row>
    <row r="36" customFormat="false" ht="30" hidden="false" customHeight="true" outlineLevel="0" collapsed="false">
      <c r="B36" s="22" t="n">
        <v>3</v>
      </c>
      <c r="C36" s="23" t="str">
        <f aca="false">IF(COUNT($AC$10:$AC$29)&lt;3,"",INDEX($C$10:$C$29,MATCH(LARGE($AC$10:$AC$29,3),$AC$10:$AC$29,0)))</f>
        <v/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9" t="str">
        <f aca="false">IF($C36="","",INDEX(X$10:X$29,MATCH(LARGE($AC$10:$AC$29,3),$AC$10:$AC$29,0)))</f>
        <v/>
      </c>
      <c r="Y36" s="19" t="str">
        <f aca="false">IF($C36="","",INDEX(Y$10:Y$29,MATCH(LARGE($AC$10:$AC$29,3),$AC$10:$AC$29,0)))</f>
        <v/>
      </c>
      <c r="Z36" s="19" t="str">
        <f aca="false">IF($C36="","",INDEX(Z$10:Z$29,MATCH(LARGE($AC$10:$AC$29,3),$AC$10:$AC$29,0)))</f>
        <v/>
      </c>
      <c r="AA36" s="20" t="str">
        <f aca="false">IF($C36="","",INDEX($AB$10:$AB$29,MATCH(LARGE($AC$10:$AC$29,3),$AC$10:$AC$29,0)))</f>
        <v/>
      </c>
      <c r="AB36" s="20"/>
    </row>
    <row r="37" customFormat="false" ht="27" hidden="false" customHeight="true" outlineLevel="0" collapsed="false">
      <c r="B37" s="7" t="s">
        <v>44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9" customFormat="false" ht="21.75" hidden="false" customHeight="true" outlineLevel="0" collapsed="false">
      <c r="B39" s="8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customFormat="false" ht="22.35" hidden="false" customHeight="true" outlineLevel="0" collapsed="false">
      <c r="B40" s="9" t="s">
        <v>36</v>
      </c>
      <c r="C40" s="9" t="s">
        <v>37</v>
      </c>
      <c r="D40" s="11" t="s">
        <v>46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9" t="s">
        <v>40</v>
      </c>
      <c r="Y40" s="9" t="s">
        <v>41</v>
      </c>
      <c r="Z40" s="9" t="s">
        <v>47</v>
      </c>
      <c r="AA40" s="11" t="s">
        <v>43</v>
      </c>
      <c r="AB40" s="11"/>
    </row>
    <row r="41" customFormat="false" ht="24" hidden="false" customHeight="true" outlineLevel="0" collapsed="false">
      <c r="B41" s="22" t="n">
        <v>1</v>
      </c>
      <c r="C41" s="23" t="str">
        <f aca="false">IF(COUNT($AD$10:$AD$29)&lt;1,"",INDEX($C$10:$C$29,MATCH(LARGE($AD$10:$AD$29,1),$AD$10:$AD$29,0)))</f>
        <v/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9" t="str">
        <f aca="false">IF($C41="","",INDEX(X$10:X$29,MATCH(LARGE($AD$10:$AD$29,1),$AD$10:$AD$29,0)))</f>
        <v/>
      </c>
      <c r="Y41" s="19" t="str">
        <f aca="false">IF($C41="","",INDEX(Y$10:Y$29,MATCH(LARGE($AD$10:$AD$29,1),$AD$10:$AD$29,0)))</f>
        <v/>
      </c>
      <c r="Z41" s="19" t="str">
        <f aca="false">IF($C41="","",INDEX(AA$10:AA$29,MATCH(LARGE($AD$10:$AD$29,1),$AD$10:$AD$29,0)))</f>
        <v/>
      </c>
      <c r="AA41" s="20" t="str">
        <f aca="false">IF($C41="","",INDEX($AB$10:$AB$29,MATCH(LARGE($AD$10:$AD$29,1),$AD$10:$AD$29,0)))</f>
        <v/>
      </c>
      <c r="AB41" s="20"/>
    </row>
    <row r="42" customFormat="false" ht="24" hidden="false" customHeight="true" outlineLevel="0" collapsed="false">
      <c r="B42" s="22" t="n">
        <v>2</v>
      </c>
      <c r="C42" s="23" t="str">
        <f aca="false">IF(COUNT($AD$10:$AD$29)&lt;2,"",INDEX($C$10:$C$29,MATCH(LARGE($AD$10:$AD$29,2),$AD$10:$AD$29,0)))</f>
        <v/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9" t="str">
        <f aca="false">IF($C42="","",INDEX(X$10:X$29,MATCH(LARGE($AD$10:$AD$29,2),$AD$10:$AD$29,0)))</f>
        <v/>
      </c>
      <c r="Y42" s="19" t="str">
        <f aca="false">IF($C42="","",INDEX(Y$10:Y$29,MATCH(LARGE($AD$10:$AD$29,2),$AD$10:$AD$29,0)))</f>
        <v/>
      </c>
      <c r="Z42" s="19" t="str">
        <f aca="false">IF($C42="","",INDEX(AA$10:AA$29,MATCH(LARGE($AD$10:$AD$29,2),$AD$10:$AD$29,0)))</f>
        <v/>
      </c>
      <c r="AA42" s="20" t="str">
        <f aca="false">IF($C42="","",INDEX($AB$10:$AB$29,MATCH(LARGE($AD$10:$AD$29,2),$AD$10:$AD$29,0)))</f>
        <v/>
      </c>
      <c r="AB42" s="20"/>
    </row>
    <row r="43" customFormat="false" ht="24" hidden="false" customHeight="true" outlineLevel="0" collapsed="false">
      <c r="B43" s="22" t="n">
        <v>3</v>
      </c>
      <c r="C43" s="23" t="str">
        <f aca="false">IF(COUNT($AD$10:$AD$29)&lt;3,"",INDEX($C$10:$C$29,MATCH(LARGE($AD$10:$AD$29,3),$AD$10:$AD$29,0)))</f>
        <v/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9" t="str">
        <f aca="false">IF($C43="","",INDEX(X$10:X$29,MATCH(LARGE($AD$10:$AD$29,3),$AD$10:$AD$29,0)))</f>
        <v/>
      </c>
      <c r="Y43" s="19" t="str">
        <f aca="false">IF($C43="","",INDEX(Y$10:Y$29,MATCH(LARGE($AD$10:$AD$29,3),$AD$10:$AD$29,0)))</f>
        <v/>
      </c>
      <c r="Z43" s="19" t="str">
        <f aca="false">IF($C43="","",INDEX(AA$10:AA$29,MATCH(LARGE($AD$10:$AD$29,3),$AD$10:$AD$29,0)))</f>
        <v/>
      </c>
      <c r="AA43" s="20" t="str">
        <f aca="false">IF($C43="","",INDEX($AB$10:$AB$29,MATCH(LARGE($AD$10:$AD$29,3),$AD$10:$AD$29,0)))</f>
        <v/>
      </c>
      <c r="AB43" s="20"/>
    </row>
    <row r="44" customFormat="false" ht="27" hidden="false" customHeight="true" outlineLevel="0" collapsed="false">
      <c r="B44" s="7" t="s">
        <v>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6" customFormat="false" ht="15" hidden="false" customHeight="false" outlineLevel="0" collapsed="false">
      <c r="B46" s="24" t="s">
        <v>49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</sheetData>
  <mergeCells count="34">
    <mergeCell ref="E4:J4"/>
    <mergeCell ref="B5:AB5"/>
    <mergeCell ref="B7:AB7"/>
    <mergeCell ref="X8:X9"/>
    <mergeCell ref="Y8:Y9"/>
    <mergeCell ref="Z8:Z9"/>
    <mergeCell ref="AA8:AA9"/>
    <mergeCell ref="AB8:AB9"/>
    <mergeCell ref="B30:C30"/>
    <mergeCell ref="B32:AB32"/>
    <mergeCell ref="D33:M33"/>
    <mergeCell ref="N33:W33"/>
    <mergeCell ref="AA33:AB33"/>
    <mergeCell ref="D34:M34"/>
    <mergeCell ref="N34:W34"/>
    <mergeCell ref="AA34:AB34"/>
    <mergeCell ref="D35:M35"/>
    <mergeCell ref="N35:W35"/>
    <mergeCell ref="AA35:AB35"/>
    <mergeCell ref="D36:M36"/>
    <mergeCell ref="N36:W36"/>
    <mergeCell ref="AA36:AB36"/>
    <mergeCell ref="B37:AB37"/>
    <mergeCell ref="B39:AB39"/>
    <mergeCell ref="D40:W40"/>
    <mergeCell ref="AA40:AB40"/>
    <mergeCell ref="D41:W41"/>
    <mergeCell ref="AA41:AB41"/>
    <mergeCell ref="D42:W42"/>
    <mergeCell ref="AA42:AB42"/>
    <mergeCell ref="D43:W43"/>
    <mergeCell ref="AA43:AB43"/>
    <mergeCell ref="B44:AB44"/>
    <mergeCell ref="B46:AB46"/>
  </mergeCells>
  <conditionalFormatting sqref="D10:W29">
    <cfRule type="expression" priority="2" aboveAverage="0" equalAverage="0" bottom="0" percent="0" rank="0" text="" dxfId="0">
      <formula>D10=3</formula>
    </cfRule>
    <cfRule type="expression" priority="3" aboveAverage="0" equalAverage="0" bottom="0" percent="0" rank="0" text="" dxfId="1">
      <formula>D10=2</formula>
    </cfRule>
    <cfRule type="expression" priority="4" aboveAverage="0" equalAverage="0" bottom="0" percent="0" rank="0" text="" dxfId="2">
      <formula>D10=1</formula>
    </cfRule>
  </conditionalFormatting>
  <dataValidations count="1">
    <dataValidation allowBlank="true" error="Wpisz liczbę od 1 do 3." errorStyle="stop" errorTitle="Nieprawidłowa wartość" operator="between" prompt="Waga relacji: 1 słaba, 2 średnia, 3 silna." showDropDown="false" showErrorMessage="true" showInputMessage="true" sqref="D10:W29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B1:A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0"/>
    <col collapsed="false" customWidth="true" hidden="false" outlineLevel="0" max="23" min="4" style="0" width="4.3"/>
    <col collapsed="false" customWidth="true" hidden="false" outlineLevel="0" max="27" min="24" style="0" width="11"/>
    <col collapsed="false" customWidth="true" hidden="false" outlineLevel="0" max="28" min="28" style="0" width="26"/>
    <col collapsed="false" customWidth="true" hidden="true" outlineLevel="0" max="30" min="29" style="0" width="2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  <c r="AB2" s="2"/>
    </row>
    <row r="3" customFormat="false" ht="18" hidden="false" customHeight="true" outlineLevel="0" collapsed="false">
      <c r="B3" s="3" t="s">
        <v>50</v>
      </c>
    </row>
    <row r="4" customFormat="false" ht="15" hidden="false" customHeight="true" outlineLevel="0" collapsed="false">
      <c r="B4" s="4"/>
      <c r="C4" s="5" t="s">
        <v>2</v>
      </c>
      <c r="D4" s="6"/>
      <c r="E4" s="7" t="s">
        <v>3</v>
      </c>
      <c r="F4" s="7"/>
      <c r="G4" s="7"/>
      <c r="H4" s="7"/>
      <c r="I4" s="7"/>
      <c r="J4" s="7"/>
    </row>
    <row r="5" customFormat="false" ht="27" hidden="false" customHeight="true" outlineLevel="0" collapsed="false"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7" customFormat="false" ht="21.75" hidden="false" customHeight="true" outlineLevel="0" collapsed="false">
      <c r="B7" s="8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customFormat="false" ht="18" hidden="false" customHeight="true" outlineLevel="0" collapsed="false">
      <c r="B8" s="9" t="s">
        <v>6</v>
      </c>
      <c r="C8" s="10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 t="s">
        <v>17</v>
      </c>
      <c r="N8" s="9" t="s">
        <v>18</v>
      </c>
      <c r="O8" s="9" t="s">
        <v>19</v>
      </c>
      <c r="P8" s="9" t="s">
        <v>20</v>
      </c>
      <c r="Q8" s="9" t="s">
        <v>21</v>
      </c>
      <c r="R8" s="9" t="s">
        <v>22</v>
      </c>
      <c r="S8" s="9" t="s">
        <v>23</v>
      </c>
      <c r="T8" s="9" t="s">
        <v>24</v>
      </c>
      <c r="U8" s="9" t="s">
        <v>25</v>
      </c>
      <c r="V8" s="9" t="s">
        <v>26</v>
      </c>
      <c r="W8" s="9" t="s">
        <v>27</v>
      </c>
      <c r="X8" s="11" t="s">
        <v>28</v>
      </c>
      <c r="Y8" s="11" t="s">
        <v>29</v>
      </c>
      <c r="Z8" s="11" t="s">
        <v>30</v>
      </c>
      <c r="AA8" s="11" t="s">
        <v>31</v>
      </c>
      <c r="AB8" s="11" t="s">
        <v>32</v>
      </c>
    </row>
    <row r="9" customFormat="false" ht="150" hidden="false" customHeight="true" outlineLevel="0" collapsed="false">
      <c r="B9" s="9"/>
      <c r="C9" s="12" t="s">
        <v>33</v>
      </c>
      <c r="D9" s="13" t="str">
        <f aca="false">IF($C$10="","",$C$10)</f>
        <v>Brak aktualizacji danych produktowych w ERP</v>
      </c>
      <c r="E9" s="13" t="str">
        <f aca="false">IF($C$11="","",$C$11)</f>
        <v>Błędne ceny w ofertach</v>
      </c>
      <c r="F9" s="13" t="str">
        <f aca="false">IF($C$12="","",$C$12)</f>
        <v>Ręczne korekty ofert w dziale sprzedaży</v>
      </c>
      <c r="G9" s="13" t="str">
        <f aca="false">IF($C$13="","",$C$13)</f>
        <v>Opóźnienia w zatwierdzaniu ofert</v>
      </c>
      <c r="H9" s="13" t="str">
        <f aca="false">IF($C$14="","",$C$14)</f>
        <v>Brak jasnych reguł akceptacji rabatów</v>
      </c>
      <c r="I9" s="13" t="str">
        <f aca="false">IF($C$15="","",$C$15)</f>
        <v>Reklamacje klientów</v>
      </c>
      <c r="J9" s="13" t="str">
        <f aca="false">IF($C$16="","",$C$16)</f>
        <v>Długi czas przygotowania oferty</v>
      </c>
      <c r="K9" s="13" t="str">
        <f aca="false">IF($C$17="","",$C$17)</f>
        <v/>
      </c>
      <c r="L9" s="13" t="str">
        <f aca="false">IF($C$18="","",$C$18)</f>
        <v/>
      </c>
      <c r="M9" s="13" t="str">
        <f aca="false">IF($C$19="","",$C$19)</f>
        <v/>
      </c>
      <c r="N9" s="13" t="str">
        <f aca="false">IF($C$20="","",$C$20)</f>
        <v/>
      </c>
      <c r="O9" s="13" t="str">
        <f aca="false">IF($C$21="","",$C$21)</f>
        <v/>
      </c>
      <c r="P9" s="13" t="str">
        <f aca="false">IF($C$22="","",$C$22)</f>
        <v/>
      </c>
      <c r="Q9" s="13" t="str">
        <f aca="false">IF($C$23="","",$C$23)</f>
        <v/>
      </c>
      <c r="R9" s="13" t="str">
        <f aca="false">IF($C$24="","",$C$24)</f>
        <v/>
      </c>
      <c r="S9" s="13" t="str">
        <f aca="false">IF($C$25="","",$C$25)</f>
        <v/>
      </c>
      <c r="T9" s="13" t="str">
        <f aca="false">IF($C$26="","",$C$26)</f>
        <v/>
      </c>
      <c r="U9" s="13" t="str">
        <f aca="false">IF($C$27="","",$C$27)</f>
        <v/>
      </c>
      <c r="V9" s="13" t="str">
        <f aca="false">IF($C$28="","",$C$28)</f>
        <v/>
      </c>
      <c r="W9" s="13" t="str">
        <f aca="false">IF($C$29="","",$C$29)</f>
        <v/>
      </c>
      <c r="X9" s="11"/>
      <c r="Y9" s="11"/>
      <c r="Z9" s="11"/>
      <c r="AA9" s="11"/>
      <c r="AB9" s="11"/>
    </row>
    <row r="10" customFormat="false" ht="21" hidden="false" customHeight="true" outlineLevel="0" collapsed="false">
      <c r="B10" s="14" t="s">
        <v>8</v>
      </c>
      <c r="C10" s="15" t="s">
        <v>51</v>
      </c>
      <c r="D10" s="16"/>
      <c r="E10" s="17" t="n">
        <v>3</v>
      </c>
      <c r="F10" s="17" t="n">
        <v>2</v>
      </c>
      <c r="G10" s="17" t="n">
        <v>2</v>
      </c>
      <c r="H10" s="17"/>
      <c r="I10" s="17" t="n">
        <v>2</v>
      </c>
      <c r="J10" s="17" t="n">
        <v>3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 t="n">
        <f aca="false">IF($C10="","",COUNT(D10:W10))</f>
        <v>5</v>
      </c>
      <c r="Y10" s="19" t="n">
        <f aca="false">IF($C10="","",COUNT(D10:D29))</f>
        <v>0</v>
      </c>
      <c r="Z10" s="19" t="n">
        <f aca="false">IF($C10="","",SUM(D10:W10))</f>
        <v>12</v>
      </c>
      <c r="AA10" s="19" t="n">
        <f aca="false">IF($C10="","",SUM(D10:D29))</f>
        <v>0</v>
      </c>
      <c r="AB10" s="20" t="str">
        <f aca="false">IF($C10="","",IF(X10+Y10=0,"Brak relacji",IF(Y10=0,"Źródło (czynnik napędzający)",IF(X10=0,"Skutek (symptom)",IF(X10&gt;Y10,"Raczej przyczyna",IF(X10&lt;Y10,"Raczej skutek","Ogniwo pośrednie"))))))</f>
        <v>Źródło (czynnik napędzający)</v>
      </c>
      <c r="AC10" s="25" t="n">
        <f aca="false">IF(OR($C10="",X10=0),"",X10*10000-Y10*100+Z10-ROW()/1000)</f>
        <v>50011.99</v>
      </c>
      <c r="AD10" s="0" t="str">
        <f aca="false">IF(OR($C10="",Y10=0),"",Y10*10000-X10*100+AA10-ROW()/1000)</f>
        <v/>
      </c>
    </row>
    <row r="11" customFormat="false" ht="21" hidden="false" customHeight="true" outlineLevel="0" collapsed="false">
      <c r="B11" s="14" t="s">
        <v>9</v>
      </c>
      <c r="C11" s="15" t="s">
        <v>52</v>
      </c>
      <c r="D11" s="17"/>
      <c r="E11" s="16"/>
      <c r="F11" s="17" t="n">
        <v>3</v>
      </c>
      <c r="G11" s="17"/>
      <c r="H11" s="17"/>
      <c r="I11" s="17" t="n">
        <v>3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 t="n">
        <f aca="false">IF($C11="","",COUNT(D11:W11))</f>
        <v>2</v>
      </c>
      <c r="Y11" s="19" t="n">
        <f aca="false">IF($C11="","",COUNT(E10:E29))</f>
        <v>1</v>
      </c>
      <c r="Z11" s="19" t="n">
        <f aca="false">IF($C11="","",SUM(D11:W11))</f>
        <v>6</v>
      </c>
      <c r="AA11" s="19" t="n">
        <f aca="false">IF($C11="","",SUM(E10:E29))</f>
        <v>3</v>
      </c>
      <c r="AB11" s="20" t="str">
        <f aca="false">IF($C11="","",IF(X11+Y11=0,"Brak relacji",IF(Y11=0,"Źródło (czynnik napędzający)",IF(X11=0,"Skutek (symptom)",IF(X11&gt;Y11,"Raczej przyczyna",IF(X11&lt;Y11,"Raczej skutek","Ogniwo pośrednie"))))))</f>
        <v>Raczej przyczyna</v>
      </c>
      <c r="AC11" s="25" t="n">
        <f aca="false">IF(OR($C11="",X11=0),"",X11*10000-Y11*100+Z11-ROW()/1000)</f>
        <v>19905.989</v>
      </c>
      <c r="AD11" s="25" t="n">
        <f aca="false">IF(OR($C11="",Y11=0),"",Y11*10000-X11*100+AA11-ROW()/1000)</f>
        <v>9802.989</v>
      </c>
    </row>
    <row r="12" customFormat="false" ht="21" hidden="false" customHeight="true" outlineLevel="0" collapsed="false">
      <c r="B12" s="14" t="s">
        <v>10</v>
      </c>
      <c r="C12" s="15" t="s">
        <v>53</v>
      </c>
      <c r="D12" s="17"/>
      <c r="E12" s="17"/>
      <c r="F12" s="16"/>
      <c r="G12" s="17"/>
      <c r="H12" s="17"/>
      <c r="I12" s="17"/>
      <c r="J12" s="17" t="n">
        <v>2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 t="n">
        <f aca="false">IF($C12="","",COUNT(D12:W12))</f>
        <v>1</v>
      </c>
      <c r="Y12" s="19" t="n">
        <f aca="false">IF($C12="","",COUNT(F10:F29))</f>
        <v>2</v>
      </c>
      <c r="Z12" s="19" t="n">
        <f aca="false">IF($C12="","",SUM(D12:W12))</f>
        <v>2</v>
      </c>
      <c r="AA12" s="19" t="n">
        <f aca="false">IF($C12="","",SUM(F10:F29))</f>
        <v>5</v>
      </c>
      <c r="AB12" s="20" t="str">
        <f aca="false">IF($C12="","",IF(X12+Y12=0,"Brak relacji",IF(Y12=0,"Źródło (czynnik napędzający)",IF(X12=0,"Skutek (symptom)",IF(X12&gt;Y12,"Raczej przyczyna",IF(X12&lt;Y12,"Raczej skutek","Ogniwo pośrednie"))))))</f>
        <v>Raczej skutek</v>
      </c>
      <c r="AC12" s="25" t="n">
        <f aca="false">IF(OR($C12="",X12=0),"",X12*10000-Y12*100+Z12-ROW()/1000)</f>
        <v>9801.988</v>
      </c>
      <c r="AD12" s="25" t="n">
        <f aca="false">IF(OR($C12="",Y12=0),"",Y12*10000-X12*100+AA12-ROW()/1000)</f>
        <v>19904.988</v>
      </c>
    </row>
    <row r="13" customFormat="false" ht="21" hidden="false" customHeight="true" outlineLevel="0" collapsed="false">
      <c r="B13" s="14" t="s">
        <v>11</v>
      </c>
      <c r="C13" s="15" t="s">
        <v>54</v>
      </c>
      <c r="D13" s="17"/>
      <c r="E13" s="17"/>
      <c r="F13" s="17"/>
      <c r="G13" s="16"/>
      <c r="H13" s="17"/>
      <c r="I13" s="17"/>
      <c r="J13" s="17" t="n">
        <v>3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8" t="n">
        <f aca="false">IF($C13="","",COUNT(D13:W13))</f>
        <v>1</v>
      </c>
      <c r="Y13" s="19" t="n">
        <f aca="false">IF($C13="","",COUNT(G10:G29))</f>
        <v>2</v>
      </c>
      <c r="Z13" s="19" t="n">
        <f aca="false">IF($C13="","",SUM(D13:W13))</f>
        <v>3</v>
      </c>
      <c r="AA13" s="19" t="n">
        <f aca="false">IF($C13="","",SUM(G10:G29))</f>
        <v>5</v>
      </c>
      <c r="AB13" s="20" t="str">
        <f aca="false">IF($C13="","",IF(X13+Y13=0,"Brak relacji",IF(Y13=0,"Źródło (czynnik napędzający)",IF(X13=0,"Skutek (symptom)",IF(X13&gt;Y13,"Raczej przyczyna",IF(X13&lt;Y13,"Raczej skutek","Ogniwo pośrednie"))))))</f>
        <v>Raczej skutek</v>
      </c>
      <c r="AC13" s="25" t="n">
        <f aca="false">IF(OR($C13="",X13=0),"",X13*10000-Y13*100+Z13-ROW()/1000)</f>
        <v>9802.987</v>
      </c>
      <c r="AD13" s="25" t="n">
        <f aca="false">IF(OR($C13="",Y13=0),"",Y13*10000-X13*100+AA13-ROW()/1000)</f>
        <v>19904.987</v>
      </c>
    </row>
    <row r="14" customFormat="false" ht="21" hidden="false" customHeight="true" outlineLevel="0" collapsed="false">
      <c r="B14" s="14" t="s">
        <v>12</v>
      </c>
      <c r="C14" s="15" t="s">
        <v>55</v>
      </c>
      <c r="D14" s="17"/>
      <c r="E14" s="17"/>
      <c r="F14" s="17"/>
      <c r="G14" s="17" t="n">
        <v>3</v>
      </c>
      <c r="H14" s="16"/>
      <c r="I14" s="17"/>
      <c r="J14" s="17" t="n">
        <v>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 t="n">
        <f aca="false">IF($C14="","",COUNT(D14:W14))</f>
        <v>2</v>
      </c>
      <c r="Y14" s="19" t="n">
        <f aca="false">IF($C14="","",COUNT(H10:H29))</f>
        <v>0</v>
      </c>
      <c r="Z14" s="19" t="n">
        <f aca="false">IF($C14="","",SUM(D14:W14))</f>
        <v>5</v>
      </c>
      <c r="AA14" s="19" t="n">
        <f aca="false">IF($C14="","",SUM(H10:H29))</f>
        <v>0</v>
      </c>
      <c r="AB14" s="20" t="str">
        <f aca="false">IF($C14="","",IF(X14+Y14=0,"Brak relacji",IF(Y14=0,"Źródło (czynnik napędzający)",IF(X14=0,"Skutek (symptom)",IF(X14&gt;Y14,"Raczej przyczyna",IF(X14&lt;Y14,"Raczej skutek","Ogniwo pośrednie"))))))</f>
        <v>Źródło (czynnik napędzający)</v>
      </c>
      <c r="AC14" s="25" t="n">
        <f aca="false">IF(OR($C14="",X14=0),"",X14*10000-Y14*100+Z14-ROW()/1000)</f>
        <v>20004.986</v>
      </c>
      <c r="AD14" s="0" t="str">
        <f aca="false">IF(OR($C14="",Y14=0),"",Y14*10000-X14*100+AA14-ROW()/1000)</f>
        <v/>
      </c>
    </row>
    <row r="15" customFormat="false" ht="21" hidden="false" customHeight="true" outlineLevel="0" collapsed="false">
      <c r="B15" s="14" t="s">
        <v>13</v>
      </c>
      <c r="C15" s="15" t="s">
        <v>56</v>
      </c>
      <c r="D15" s="17"/>
      <c r="E15" s="17"/>
      <c r="F15" s="17"/>
      <c r="G15" s="17"/>
      <c r="H15" s="17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 t="n">
        <f aca="false">IF($C15="","",COUNT(D15:W15))</f>
        <v>0</v>
      </c>
      <c r="Y15" s="19" t="n">
        <f aca="false">IF($C15="","",COUNT(I10:I29))</f>
        <v>2</v>
      </c>
      <c r="Z15" s="19" t="n">
        <f aca="false">IF($C15="","",SUM(D15:W15))</f>
        <v>0</v>
      </c>
      <c r="AA15" s="19" t="n">
        <f aca="false">IF($C15="","",SUM(I10:I29))</f>
        <v>5</v>
      </c>
      <c r="AB15" s="20" t="str">
        <f aca="false">IF($C15="","",IF(X15+Y15=0,"Brak relacji",IF(Y15=0,"Źródło (czynnik napędzający)",IF(X15=0,"Skutek (symptom)",IF(X15&gt;Y15,"Raczej przyczyna",IF(X15&lt;Y15,"Raczej skutek","Ogniwo pośrednie"))))))</f>
        <v>Skutek (symptom)</v>
      </c>
      <c r="AC15" s="0" t="str">
        <f aca="false">IF(OR($C15="",X15=0),"",X15*10000-Y15*100+Z15-ROW()/1000)</f>
        <v/>
      </c>
      <c r="AD15" s="25" t="n">
        <f aca="false">IF(OR($C15="",Y15=0),"",Y15*10000-X15*100+AA15-ROW()/1000)</f>
        <v>20004.985</v>
      </c>
    </row>
    <row r="16" customFormat="false" ht="21" hidden="false" customHeight="true" outlineLevel="0" collapsed="false">
      <c r="B16" s="14" t="s">
        <v>14</v>
      </c>
      <c r="C16" s="15" t="s">
        <v>57</v>
      </c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8" t="n">
        <f aca="false">IF($C16="","",COUNT(D16:W16))</f>
        <v>0</v>
      </c>
      <c r="Y16" s="19" t="n">
        <f aca="false">IF($C16="","",COUNT(J10:J29))</f>
        <v>4</v>
      </c>
      <c r="Z16" s="19" t="n">
        <f aca="false">IF($C16="","",SUM(D16:W16))</f>
        <v>0</v>
      </c>
      <c r="AA16" s="19" t="n">
        <f aca="false">IF($C16="","",SUM(J10:J29))</f>
        <v>10</v>
      </c>
      <c r="AB16" s="20" t="str">
        <f aca="false">IF($C16="","",IF(X16+Y16=0,"Brak relacji",IF(Y16=0,"Źródło (czynnik napędzający)",IF(X16=0,"Skutek (symptom)",IF(X16&gt;Y16,"Raczej przyczyna",IF(X16&lt;Y16,"Raczej skutek","Ogniwo pośrednie"))))))</f>
        <v>Skutek (symptom)</v>
      </c>
      <c r="AC16" s="0" t="str">
        <f aca="false">IF(OR($C16="",X16=0),"",X16*10000-Y16*100+Z16-ROW()/1000)</f>
        <v/>
      </c>
      <c r="AD16" s="25" t="n">
        <f aca="false">IF(OR($C16="",Y16=0),"",Y16*10000-X16*100+AA16-ROW()/1000)</f>
        <v>40009.984</v>
      </c>
    </row>
    <row r="17" customFormat="false" ht="21" hidden="false" customHeight="true" outlineLevel="0" collapsed="false">
      <c r="B17" s="14" t="s">
        <v>15</v>
      </c>
      <c r="C17" s="15"/>
      <c r="D17" s="17"/>
      <c r="E17" s="17"/>
      <c r="F17" s="17"/>
      <c r="G17" s="17"/>
      <c r="H17" s="17"/>
      <c r="I17" s="17"/>
      <c r="J17" s="17"/>
      <c r="K17" s="1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 t="str">
        <f aca="false">IF($C17="","",COUNT(D17:W17))</f>
        <v/>
      </c>
      <c r="Y17" s="19" t="str">
        <f aca="false">IF($C17="","",COUNT(K10:K29))</f>
        <v/>
      </c>
      <c r="Z17" s="19" t="str">
        <f aca="false">IF($C17="","",SUM(D17:W17))</f>
        <v/>
      </c>
      <c r="AA17" s="19" t="str">
        <f aca="false">IF($C17="","",SUM(K10:K29))</f>
        <v/>
      </c>
      <c r="AB17" s="20" t="str">
        <f aca="false">IF($C17="","",IF(X17+Y17=0,"Brak relacji",IF(Y17=0,"Źródło (czynnik napędzający)",IF(X17=0,"Skutek (symptom)",IF(X17&gt;Y17,"Raczej przyczyna",IF(X17&lt;Y17,"Raczej skutek","Ogniwo pośrednie"))))))</f>
        <v/>
      </c>
      <c r="AC17" s="0" t="str">
        <f aca="false">IF(OR($C17="",X17=0),"",X17*10000-Y17*100+Z17-ROW()/1000)</f>
        <v/>
      </c>
      <c r="AD17" s="0" t="str">
        <f aca="false">IF(OR($C17="",Y17=0),"",Y17*10000-X17*100+AA17-ROW()/1000)</f>
        <v/>
      </c>
    </row>
    <row r="18" customFormat="false" ht="21" hidden="false" customHeight="true" outlineLevel="0" collapsed="false">
      <c r="B18" s="14" t="s">
        <v>16</v>
      </c>
      <c r="C18" s="15"/>
      <c r="D18" s="17"/>
      <c r="E18" s="17"/>
      <c r="F18" s="17"/>
      <c r="G18" s="17"/>
      <c r="H18" s="17"/>
      <c r="I18" s="17"/>
      <c r="J18" s="17"/>
      <c r="K18" s="17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8" t="str">
        <f aca="false">IF($C18="","",COUNT(D18:W18))</f>
        <v/>
      </c>
      <c r="Y18" s="19" t="str">
        <f aca="false">IF($C18="","",COUNT(L10:L29))</f>
        <v/>
      </c>
      <c r="Z18" s="19" t="str">
        <f aca="false">IF($C18="","",SUM(D18:W18))</f>
        <v/>
      </c>
      <c r="AA18" s="19" t="str">
        <f aca="false">IF($C18="","",SUM(L10:L29))</f>
        <v/>
      </c>
      <c r="AB18" s="20" t="str">
        <f aca="false">IF($C18="","",IF(X18+Y18=0,"Brak relacji",IF(Y18=0,"Źródło (czynnik napędzający)",IF(X18=0,"Skutek (symptom)",IF(X18&gt;Y18,"Raczej przyczyna",IF(X18&lt;Y18,"Raczej skutek","Ogniwo pośrednie"))))))</f>
        <v/>
      </c>
      <c r="AC18" s="0" t="str">
        <f aca="false">IF(OR($C18="",X18=0),"",X18*10000-Y18*100+Z18-ROW()/1000)</f>
        <v/>
      </c>
      <c r="AD18" s="0" t="str">
        <f aca="false">IF(OR($C18="",Y18=0),"",Y18*10000-X18*100+AA18-ROW()/1000)</f>
        <v/>
      </c>
    </row>
    <row r="19" customFormat="false" ht="21" hidden="false" customHeight="true" outlineLevel="0" collapsed="false">
      <c r="B19" s="14" t="s">
        <v>17</v>
      </c>
      <c r="C19" s="15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8" t="str">
        <f aca="false">IF($C19="","",COUNT(D19:W19))</f>
        <v/>
      </c>
      <c r="Y19" s="19" t="str">
        <f aca="false">IF($C19="","",COUNT(M10:M29))</f>
        <v/>
      </c>
      <c r="Z19" s="19" t="str">
        <f aca="false">IF($C19="","",SUM(D19:W19))</f>
        <v/>
      </c>
      <c r="AA19" s="19" t="str">
        <f aca="false">IF($C19="","",SUM(M10:M29))</f>
        <v/>
      </c>
      <c r="AB19" s="20" t="str">
        <f aca="false">IF($C19="","",IF(X19+Y19=0,"Brak relacji",IF(Y19=0,"Źródło (czynnik napędzający)",IF(X19=0,"Skutek (symptom)",IF(X19&gt;Y19,"Raczej przyczyna",IF(X19&lt;Y19,"Raczej skutek","Ogniwo pośrednie"))))))</f>
        <v/>
      </c>
      <c r="AC19" s="0" t="str">
        <f aca="false">IF(OR($C19="",X19=0),"",X19*10000-Y19*100+Z19-ROW()/1000)</f>
        <v/>
      </c>
      <c r="AD19" s="0" t="str">
        <f aca="false">IF(OR($C19="",Y19=0),"",Y19*10000-X19*100+AA19-ROW()/1000)</f>
        <v/>
      </c>
    </row>
    <row r="20" customFormat="false" ht="21" hidden="false" customHeight="true" outlineLevel="0" collapsed="false">
      <c r="B20" s="14" t="s">
        <v>18</v>
      </c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6"/>
      <c r="O20" s="17"/>
      <c r="P20" s="17"/>
      <c r="Q20" s="17"/>
      <c r="R20" s="17"/>
      <c r="S20" s="17"/>
      <c r="T20" s="17"/>
      <c r="U20" s="17"/>
      <c r="V20" s="17"/>
      <c r="W20" s="17"/>
      <c r="X20" s="18" t="str">
        <f aca="false">IF($C20="","",COUNT(D20:W20))</f>
        <v/>
      </c>
      <c r="Y20" s="19" t="str">
        <f aca="false">IF($C20="","",COUNT(N10:N29))</f>
        <v/>
      </c>
      <c r="Z20" s="19" t="str">
        <f aca="false">IF($C20="","",SUM(D20:W20))</f>
        <v/>
      </c>
      <c r="AA20" s="19" t="str">
        <f aca="false">IF($C20="","",SUM(N10:N29))</f>
        <v/>
      </c>
      <c r="AB20" s="20" t="str">
        <f aca="false">IF($C20="","",IF(X20+Y20=0,"Brak relacji",IF(Y20=0,"Źródło (czynnik napędzający)",IF(X20=0,"Skutek (symptom)",IF(X20&gt;Y20,"Raczej przyczyna",IF(X20&lt;Y20,"Raczej skutek","Ogniwo pośrednie"))))))</f>
        <v/>
      </c>
      <c r="AC20" s="0" t="str">
        <f aca="false">IF(OR($C20="",X20=0),"",X20*10000-Y20*100+Z20-ROW()/1000)</f>
        <v/>
      </c>
      <c r="AD20" s="0" t="str">
        <f aca="false">IF(OR($C20="",Y20=0),"",Y20*10000-X20*100+AA20-ROW()/1000)</f>
        <v/>
      </c>
    </row>
    <row r="21" customFormat="false" ht="21" hidden="false" customHeight="true" outlineLevel="0" collapsed="false">
      <c r="B21" s="14" t="s">
        <v>19</v>
      </c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6"/>
      <c r="P21" s="17"/>
      <c r="Q21" s="17"/>
      <c r="R21" s="17"/>
      <c r="S21" s="17"/>
      <c r="T21" s="17"/>
      <c r="U21" s="17"/>
      <c r="V21" s="17"/>
      <c r="W21" s="17"/>
      <c r="X21" s="18" t="str">
        <f aca="false">IF($C21="","",COUNT(D21:W21))</f>
        <v/>
      </c>
      <c r="Y21" s="19" t="str">
        <f aca="false">IF($C21="","",COUNT(O10:O29))</f>
        <v/>
      </c>
      <c r="Z21" s="19" t="str">
        <f aca="false">IF($C21="","",SUM(D21:W21))</f>
        <v/>
      </c>
      <c r="AA21" s="19" t="str">
        <f aca="false">IF($C21="","",SUM(O10:O29))</f>
        <v/>
      </c>
      <c r="AB21" s="20" t="str">
        <f aca="false">IF($C21="","",IF(X21+Y21=0,"Brak relacji",IF(Y21=0,"Źródło (czynnik napędzający)",IF(X21=0,"Skutek (symptom)",IF(X21&gt;Y21,"Raczej przyczyna",IF(X21&lt;Y21,"Raczej skutek","Ogniwo pośrednie"))))))</f>
        <v/>
      </c>
      <c r="AC21" s="0" t="str">
        <f aca="false">IF(OR($C21="",X21=0),"",X21*10000-Y21*100+Z21-ROW()/1000)</f>
        <v/>
      </c>
      <c r="AD21" s="0" t="str">
        <f aca="false">IF(OR($C21="",Y21=0),"",Y21*10000-X21*100+AA21-ROW()/1000)</f>
        <v/>
      </c>
    </row>
    <row r="22" customFormat="false" ht="21" hidden="false" customHeight="true" outlineLevel="0" collapsed="false">
      <c r="B22" s="14" t="s">
        <v>20</v>
      </c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6"/>
      <c r="Q22" s="17"/>
      <c r="R22" s="17"/>
      <c r="S22" s="17"/>
      <c r="T22" s="17"/>
      <c r="U22" s="17"/>
      <c r="V22" s="17"/>
      <c r="W22" s="17"/>
      <c r="X22" s="18" t="str">
        <f aca="false">IF($C22="","",COUNT(D22:W22))</f>
        <v/>
      </c>
      <c r="Y22" s="19" t="str">
        <f aca="false">IF($C22="","",COUNT(P10:P29))</f>
        <v/>
      </c>
      <c r="Z22" s="19" t="str">
        <f aca="false">IF($C22="","",SUM(D22:W22))</f>
        <v/>
      </c>
      <c r="AA22" s="19" t="str">
        <f aca="false">IF($C22="","",SUM(P10:P29))</f>
        <v/>
      </c>
      <c r="AB22" s="20" t="str">
        <f aca="false">IF($C22="","",IF(X22+Y22=0,"Brak relacji",IF(Y22=0,"Źródło (czynnik napędzający)",IF(X22=0,"Skutek (symptom)",IF(X22&gt;Y22,"Raczej przyczyna",IF(X22&lt;Y22,"Raczej skutek","Ogniwo pośrednie"))))))</f>
        <v/>
      </c>
      <c r="AC22" s="0" t="str">
        <f aca="false">IF(OR($C22="",X22=0),"",X22*10000-Y22*100+Z22-ROW()/1000)</f>
        <v/>
      </c>
      <c r="AD22" s="0" t="str">
        <f aca="false">IF(OR($C22="",Y22=0),"",Y22*10000-X22*100+AA22-ROW()/1000)</f>
        <v/>
      </c>
    </row>
    <row r="23" customFormat="false" ht="21" hidden="false" customHeight="true" outlineLevel="0" collapsed="false">
      <c r="B23" s="14" t="s">
        <v>21</v>
      </c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6"/>
      <c r="R23" s="17"/>
      <c r="S23" s="17"/>
      <c r="T23" s="17"/>
      <c r="U23" s="17"/>
      <c r="V23" s="17"/>
      <c r="W23" s="17"/>
      <c r="X23" s="18" t="str">
        <f aca="false">IF($C23="","",COUNT(D23:W23))</f>
        <v/>
      </c>
      <c r="Y23" s="19" t="str">
        <f aca="false">IF($C23="","",COUNT(Q10:Q29))</f>
        <v/>
      </c>
      <c r="Z23" s="19" t="str">
        <f aca="false">IF($C23="","",SUM(D23:W23))</f>
        <v/>
      </c>
      <c r="AA23" s="19" t="str">
        <f aca="false">IF($C23="","",SUM(Q10:Q29))</f>
        <v/>
      </c>
      <c r="AB23" s="20" t="str">
        <f aca="false">IF($C23="","",IF(X23+Y23=0,"Brak relacji",IF(Y23=0,"Źródło (czynnik napędzający)",IF(X23=0,"Skutek (symptom)",IF(X23&gt;Y23,"Raczej przyczyna",IF(X23&lt;Y23,"Raczej skutek","Ogniwo pośrednie"))))))</f>
        <v/>
      </c>
      <c r="AC23" s="0" t="str">
        <f aca="false">IF(OR($C23="",X23=0),"",X23*10000-Y23*100+Z23-ROW()/1000)</f>
        <v/>
      </c>
      <c r="AD23" s="0" t="str">
        <f aca="false">IF(OR($C23="",Y23=0),"",Y23*10000-X23*100+AA23-ROW()/1000)</f>
        <v/>
      </c>
    </row>
    <row r="24" customFormat="false" ht="21" hidden="false" customHeight="true" outlineLevel="0" collapsed="false">
      <c r="B24" s="14" t="s">
        <v>22</v>
      </c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6"/>
      <c r="S24" s="17"/>
      <c r="T24" s="17"/>
      <c r="U24" s="17"/>
      <c r="V24" s="17"/>
      <c r="W24" s="17"/>
      <c r="X24" s="18" t="str">
        <f aca="false">IF($C24="","",COUNT(D24:W24))</f>
        <v/>
      </c>
      <c r="Y24" s="19" t="str">
        <f aca="false">IF($C24="","",COUNT(R10:R29))</f>
        <v/>
      </c>
      <c r="Z24" s="19" t="str">
        <f aca="false">IF($C24="","",SUM(D24:W24))</f>
        <v/>
      </c>
      <c r="AA24" s="19" t="str">
        <f aca="false">IF($C24="","",SUM(R10:R29))</f>
        <v/>
      </c>
      <c r="AB24" s="20" t="str">
        <f aca="false">IF($C24="","",IF(X24+Y24=0,"Brak relacji",IF(Y24=0,"Źródło (czynnik napędzający)",IF(X24=0,"Skutek (symptom)",IF(X24&gt;Y24,"Raczej przyczyna",IF(X24&lt;Y24,"Raczej skutek","Ogniwo pośrednie"))))))</f>
        <v/>
      </c>
      <c r="AC24" s="0" t="str">
        <f aca="false">IF(OR($C24="",X24=0),"",X24*10000-Y24*100+Z24-ROW()/1000)</f>
        <v/>
      </c>
      <c r="AD24" s="0" t="str">
        <f aca="false">IF(OR($C24="",Y24=0),"",Y24*10000-X24*100+AA24-ROW()/1000)</f>
        <v/>
      </c>
    </row>
    <row r="25" customFormat="false" ht="21" hidden="false" customHeight="true" outlineLevel="0" collapsed="false">
      <c r="B25" s="14" t="s">
        <v>23</v>
      </c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6"/>
      <c r="T25" s="17"/>
      <c r="U25" s="17"/>
      <c r="V25" s="17"/>
      <c r="W25" s="17"/>
      <c r="X25" s="18" t="str">
        <f aca="false">IF($C25="","",COUNT(D25:W25))</f>
        <v/>
      </c>
      <c r="Y25" s="19" t="str">
        <f aca="false">IF($C25="","",COUNT(S10:S29))</f>
        <v/>
      </c>
      <c r="Z25" s="19" t="str">
        <f aca="false">IF($C25="","",SUM(D25:W25))</f>
        <v/>
      </c>
      <c r="AA25" s="19" t="str">
        <f aca="false">IF($C25="","",SUM(S10:S29))</f>
        <v/>
      </c>
      <c r="AB25" s="20" t="str">
        <f aca="false">IF($C25="","",IF(X25+Y25=0,"Brak relacji",IF(Y25=0,"Źródło (czynnik napędzający)",IF(X25=0,"Skutek (symptom)",IF(X25&gt;Y25,"Raczej przyczyna",IF(X25&lt;Y25,"Raczej skutek","Ogniwo pośrednie"))))))</f>
        <v/>
      </c>
      <c r="AC25" s="0" t="str">
        <f aca="false">IF(OR($C25="",X25=0),"",X25*10000-Y25*100+Z25-ROW()/1000)</f>
        <v/>
      </c>
      <c r="AD25" s="0" t="str">
        <f aca="false">IF(OR($C25="",Y25=0),"",Y25*10000-X25*100+AA25-ROW()/1000)</f>
        <v/>
      </c>
    </row>
    <row r="26" customFormat="false" ht="21" hidden="false" customHeight="true" outlineLevel="0" collapsed="false">
      <c r="B26" s="14" t="s">
        <v>24</v>
      </c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6"/>
      <c r="U26" s="17"/>
      <c r="V26" s="17"/>
      <c r="W26" s="17"/>
      <c r="X26" s="18" t="str">
        <f aca="false">IF($C26="","",COUNT(D26:W26))</f>
        <v/>
      </c>
      <c r="Y26" s="19" t="str">
        <f aca="false">IF($C26="","",COUNT(T10:T29))</f>
        <v/>
      </c>
      <c r="Z26" s="19" t="str">
        <f aca="false">IF($C26="","",SUM(D26:W26))</f>
        <v/>
      </c>
      <c r="AA26" s="19" t="str">
        <f aca="false">IF($C26="","",SUM(T10:T29))</f>
        <v/>
      </c>
      <c r="AB26" s="20" t="str">
        <f aca="false">IF($C26="","",IF(X26+Y26=0,"Brak relacji",IF(Y26=0,"Źródło (czynnik napędzający)",IF(X26=0,"Skutek (symptom)",IF(X26&gt;Y26,"Raczej przyczyna",IF(X26&lt;Y26,"Raczej skutek","Ogniwo pośrednie"))))))</f>
        <v/>
      </c>
      <c r="AC26" s="0" t="str">
        <f aca="false">IF(OR($C26="",X26=0),"",X26*10000-Y26*100+Z26-ROW()/1000)</f>
        <v/>
      </c>
      <c r="AD26" s="0" t="str">
        <f aca="false">IF(OR($C26="",Y26=0),"",Y26*10000-X26*100+AA26-ROW()/1000)</f>
        <v/>
      </c>
    </row>
    <row r="27" customFormat="false" ht="21" hidden="false" customHeight="true" outlineLevel="0" collapsed="false">
      <c r="B27" s="14" t="s">
        <v>25</v>
      </c>
      <c r="C27" s="15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6"/>
      <c r="V27" s="17"/>
      <c r="W27" s="17"/>
      <c r="X27" s="18" t="str">
        <f aca="false">IF($C27="","",COUNT(D27:W27))</f>
        <v/>
      </c>
      <c r="Y27" s="19" t="str">
        <f aca="false">IF($C27="","",COUNT(U10:U29))</f>
        <v/>
      </c>
      <c r="Z27" s="19" t="str">
        <f aca="false">IF($C27="","",SUM(D27:W27))</f>
        <v/>
      </c>
      <c r="AA27" s="19" t="str">
        <f aca="false">IF($C27="","",SUM(U10:U29))</f>
        <v/>
      </c>
      <c r="AB27" s="20" t="str">
        <f aca="false">IF($C27="","",IF(X27+Y27=0,"Brak relacji",IF(Y27=0,"Źródło (czynnik napędzający)",IF(X27=0,"Skutek (symptom)",IF(X27&gt;Y27,"Raczej przyczyna",IF(X27&lt;Y27,"Raczej skutek","Ogniwo pośrednie"))))))</f>
        <v/>
      </c>
      <c r="AC27" s="0" t="str">
        <f aca="false">IF(OR($C27="",X27=0),"",X27*10000-Y27*100+Z27-ROW()/1000)</f>
        <v/>
      </c>
      <c r="AD27" s="0" t="str">
        <f aca="false">IF(OR($C27="",Y27=0),"",Y27*10000-X27*100+AA27-ROW()/1000)</f>
        <v/>
      </c>
    </row>
    <row r="28" customFormat="false" ht="21" hidden="false" customHeight="true" outlineLevel="0" collapsed="false">
      <c r="B28" s="14" t="s">
        <v>26</v>
      </c>
      <c r="C28" s="1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6"/>
      <c r="W28" s="17"/>
      <c r="X28" s="18" t="str">
        <f aca="false">IF($C28="","",COUNT(D28:W28))</f>
        <v/>
      </c>
      <c r="Y28" s="19" t="str">
        <f aca="false">IF($C28="","",COUNT(V10:V29))</f>
        <v/>
      </c>
      <c r="Z28" s="19" t="str">
        <f aca="false">IF($C28="","",SUM(D28:W28))</f>
        <v/>
      </c>
      <c r="AA28" s="19" t="str">
        <f aca="false">IF($C28="","",SUM(V10:V29))</f>
        <v/>
      </c>
      <c r="AB28" s="20" t="str">
        <f aca="false">IF($C28="","",IF(X28+Y28=0,"Brak relacji",IF(Y28=0,"Źródło (czynnik napędzający)",IF(X28=0,"Skutek (symptom)",IF(X28&gt;Y28,"Raczej przyczyna",IF(X28&lt;Y28,"Raczej skutek","Ogniwo pośrednie"))))))</f>
        <v/>
      </c>
      <c r="AC28" s="0" t="str">
        <f aca="false">IF(OR($C28="",X28=0),"",X28*10000-Y28*100+Z28-ROW()/1000)</f>
        <v/>
      </c>
      <c r="AD28" s="0" t="str">
        <f aca="false">IF(OR($C28="",Y28=0),"",Y28*10000-X28*100+AA28-ROW()/1000)</f>
        <v/>
      </c>
    </row>
    <row r="29" customFormat="false" ht="21" hidden="false" customHeight="true" outlineLevel="0" collapsed="false">
      <c r="B29" s="14" t="s">
        <v>27</v>
      </c>
      <c r="C29" s="15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6"/>
      <c r="X29" s="18" t="str">
        <f aca="false">IF($C29="","",COUNT(D29:W29))</f>
        <v/>
      </c>
      <c r="Y29" s="19" t="str">
        <f aca="false">IF($C29="","",COUNT(W10:W29))</f>
        <v/>
      </c>
      <c r="Z29" s="19" t="str">
        <f aca="false">IF($C29="","",SUM(D29:W29))</f>
        <v/>
      </c>
      <c r="AA29" s="19" t="str">
        <f aca="false">IF($C29="","",SUM(W10:W29))</f>
        <v/>
      </c>
      <c r="AB29" s="20" t="str">
        <f aca="false">IF($C29="","",IF(X29+Y29=0,"Brak relacji",IF(Y29=0,"Źródło (czynnik napędzający)",IF(X29=0,"Skutek (symptom)",IF(X29&gt;Y29,"Raczej przyczyna",IF(X29&lt;Y29,"Raczej skutek","Ogniwo pośrednie"))))))</f>
        <v/>
      </c>
      <c r="AC29" s="0" t="str">
        <f aca="false">IF(OR($C29="",X29=0),"",X29*10000-Y29*100+Z29-ROW()/1000)</f>
        <v/>
      </c>
      <c r="AD29" s="0" t="str">
        <f aca="false">IF(OR($C29="",Y29=0),"",Y29*10000-X29*100+AA29-ROW()/1000)</f>
        <v/>
      </c>
    </row>
    <row r="30" customFormat="false" ht="21" hidden="false" customHeight="true" outlineLevel="0" collapsed="false">
      <c r="B30" s="21" t="s">
        <v>34</v>
      </c>
      <c r="C30" s="21"/>
      <c r="X30" s="18" t="n">
        <f aca="false">SUM(X10:X29)</f>
        <v>11</v>
      </c>
      <c r="Y30" s="18" t="n">
        <f aca="false">SUM(Y10:Y29)</f>
        <v>11</v>
      </c>
      <c r="AB30" s="20" t="str">
        <f aca="false">IF(X30=Y30,"Sumy zgodne","Sprawdź tabelę")</f>
        <v>Sumy zgodne</v>
      </c>
    </row>
    <row r="32" customFormat="false" ht="21.75" hidden="false" customHeight="true" outlineLevel="0" collapsed="false">
      <c r="B32" s="8" t="s">
        <v>35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customFormat="false" ht="24" hidden="false" customHeight="true" outlineLevel="0" collapsed="false">
      <c r="B33" s="9" t="s">
        <v>36</v>
      </c>
      <c r="C33" s="9" t="s">
        <v>37</v>
      </c>
      <c r="D33" s="11" t="s">
        <v>38</v>
      </c>
      <c r="E33" s="11"/>
      <c r="F33" s="11"/>
      <c r="G33" s="11"/>
      <c r="H33" s="11"/>
      <c r="I33" s="11"/>
      <c r="J33" s="11"/>
      <c r="K33" s="11"/>
      <c r="L33" s="11"/>
      <c r="M33" s="11"/>
      <c r="N33" s="11" t="s">
        <v>39</v>
      </c>
      <c r="O33" s="11"/>
      <c r="P33" s="11"/>
      <c r="Q33" s="11"/>
      <c r="R33" s="11"/>
      <c r="S33" s="11"/>
      <c r="T33" s="11"/>
      <c r="U33" s="11"/>
      <c r="V33" s="11"/>
      <c r="W33" s="11"/>
      <c r="X33" s="9" t="s">
        <v>40</v>
      </c>
      <c r="Y33" s="9" t="s">
        <v>41</v>
      </c>
      <c r="Z33" s="9" t="s">
        <v>42</v>
      </c>
      <c r="AA33" s="11" t="s">
        <v>43</v>
      </c>
      <c r="AB33" s="11"/>
    </row>
    <row r="34" customFormat="false" ht="30" hidden="false" customHeight="true" outlineLevel="0" collapsed="false">
      <c r="B34" s="22" t="n">
        <v>1</v>
      </c>
      <c r="C34" s="23" t="str">
        <f aca="false">IF(COUNT($AC$10:$AC$29)&lt;1,"",INDEX($C$10:$C$29,MATCH(LARGE($AC$10:$AC$29,1),$AC$10:$AC$29,0)))</f>
        <v>Brak aktualizacji danych produktowych w ERP</v>
      </c>
      <c r="D34" s="15" t="s">
        <v>58</v>
      </c>
      <c r="E34" s="15"/>
      <c r="F34" s="15"/>
      <c r="G34" s="15"/>
      <c r="H34" s="15"/>
      <c r="I34" s="15"/>
      <c r="J34" s="15"/>
      <c r="K34" s="15"/>
      <c r="L34" s="15"/>
      <c r="M34" s="15"/>
      <c r="N34" s="15" t="s">
        <v>59</v>
      </c>
      <c r="O34" s="15"/>
      <c r="P34" s="15"/>
      <c r="Q34" s="15"/>
      <c r="R34" s="15"/>
      <c r="S34" s="15"/>
      <c r="T34" s="15"/>
      <c r="U34" s="15"/>
      <c r="V34" s="15"/>
      <c r="W34" s="15"/>
      <c r="X34" s="19" t="n">
        <f aca="false">IF($C34="","",INDEX(X$10:X$29,MATCH(LARGE($AC$10:$AC$29,1),$AC$10:$AC$29,0)))</f>
        <v>5</v>
      </c>
      <c r="Y34" s="19" t="n">
        <f aca="false">IF($C34="","",INDEX(Y$10:Y$29,MATCH(LARGE($AC$10:$AC$29,1),$AC$10:$AC$29,0)))</f>
        <v>0</v>
      </c>
      <c r="Z34" s="19" t="n">
        <f aca="false">IF($C34="","",INDEX(Z$10:Z$29,MATCH(LARGE($AC$10:$AC$29,1),$AC$10:$AC$29,0)))</f>
        <v>12</v>
      </c>
      <c r="AA34" s="20" t="str">
        <f aca="false">IF($C34="","",INDEX($AB$10:$AB$29,MATCH(LARGE($AC$10:$AC$29,1),$AC$10:$AC$29,0)))</f>
        <v>Źródło (czynnik napędzający)</v>
      </c>
      <c r="AB34" s="20"/>
    </row>
    <row r="35" customFormat="false" ht="30" hidden="false" customHeight="true" outlineLevel="0" collapsed="false">
      <c r="B35" s="22" t="n">
        <v>2</v>
      </c>
      <c r="C35" s="23" t="str">
        <f aca="false">IF(COUNT($AC$10:$AC$29)&lt;2,"",INDEX($C$10:$C$29,MATCH(LARGE($AC$10:$AC$29,2),$AC$10:$AC$29,0)))</f>
        <v>Brak jasnych reguł akceptacji rabatów</v>
      </c>
      <c r="D35" s="15" t="s">
        <v>60</v>
      </c>
      <c r="E35" s="15"/>
      <c r="F35" s="15"/>
      <c r="G35" s="15"/>
      <c r="H35" s="15"/>
      <c r="I35" s="15"/>
      <c r="J35" s="15"/>
      <c r="K35" s="15"/>
      <c r="L35" s="15"/>
      <c r="M35" s="15"/>
      <c r="N35" s="15" t="s">
        <v>61</v>
      </c>
      <c r="O35" s="15"/>
      <c r="P35" s="15"/>
      <c r="Q35" s="15"/>
      <c r="R35" s="15"/>
      <c r="S35" s="15"/>
      <c r="T35" s="15"/>
      <c r="U35" s="15"/>
      <c r="V35" s="15"/>
      <c r="W35" s="15"/>
      <c r="X35" s="19" t="n">
        <f aca="false">IF($C35="","",INDEX(X$10:X$29,MATCH(LARGE($AC$10:$AC$29,2),$AC$10:$AC$29,0)))</f>
        <v>2</v>
      </c>
      <c r="Y35" s="19" t="n">
        <f aca="false">IF($C35="","",INDEX(Y$10:Y$29,MATCH(LARGE($AC$10:$AC$29,2),$AC$10:$AC$29,0)))</f>
        <v>0</v>
      </c>
      <c r="Z35" s="19" t="n">
        <f aca="false">IF($C35="","",INDEX(Z$10:Z$29,MATCH(LARGE($AC$10:$AC$29,2),$AC$10:$AC$29,0)))</f>
        <v>5</v>
      </c>
      <c r="AA35" s="20" t="str">
        <f aca="false">IF($C35="","",INDEX($AB$10:$AB$29,MATCH(LARGE($AC$10:$AC$29,2),$AC$10:$AC$29,0)))</f>
        <v>Źródło (czynnik napędzający)</v>
      </c>
      <c r="AB35" s="20"/>
    </row>
    <row r="36" customFormat="false" ht="30" hidden="false" customHeight="true" outlineLevel="0" collapsed="false">
      <c r="B36" s="22" t="n">
        <v>3</v>
      </c>
      <c r="C36" s="23" t="str">
        <f aca="false">IF(COUNT($AC$10:$AC$29)&lt;3,"",INDEX($C$10:$C$29,MATCH(LARGE($AC$10:$AC$29,3),$AC$10:$AC$29,0)))</f>
        <v>Błędne ceny w ofertach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9" t="n">
        <f aca="false">IF($C36="","",INDEX(X$10:X$29,MATCH(LARGE($AC$10:$AC$29,3),$AC$10:$AC$29,0)))</f>
        <v>2</v>
      </c>
      <c r="Y36" s="19" t="n">
        <f aca="false">IF($C36="","",INDEX(Y$10:Y$29,MATCH(LARGE($AC$10:$AC$29,3),$AC$10:$AC$29,0)))</f>
        <v>1</v>
      </c>
      <c r="Z36" s="19" t="n">
        <f aca="false">IF($C36="","",INDEX(Z$10:Z$29,MATCH(LARGE($AC$10:$AC$29,3),$AC$10:$AC$29,0)))</f>
        <v>6</v>
      </c>
      <c r="AA36" s="20" t="str">
        <f aca="false">IF($C36="","",INDEX($AB$10:$AB$29,MATCH(LARGE($AC$10:$AC$29,3),$AC$10:$AC$29,0)))</f>
        <v>Raczej przyczyna</v>
      </c>
      <c r="AB36" s="20"/>
    </row>
    <row r="37" customFormat="false" ht="27" hidden="false" customHeight="true" outlineLevel="0" collapsed="false">
      <c r="B37" s="7" t="s">
        <v>44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9" customFormat="false" ht="21.75" hidden="false" customHeight="true" outlineLevel="0" collapsed="false">
      <c r="B39" s="8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customFormat="false" ht="22.35" hidden="false" customHeight="true" outlineLevel="0" collapsed="false">
      <c r="B40" s="9" t="s">
        <v>36</v>
      </c>
      <c r="C40" s="9" t="s">
        <v>37</v>
      </c>
      <c r="D40" s="11" t="s">
        <v>46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9" t="s">
        <v>40</v>
      </c>
      <c r="Y40" s="9" t="s">
        <v>41</v>
      </c>
      <c r="Z40" s="9" t="s">
        <v>47</v>
      </c>
      <c r="AA40" s="11" t="s">
        <v>43</v>
      </c>
      <c r="AB40" s="11"/>
    </row>
    <row r="41" customFormat="false" ht="24" hidden="false" customHeight="true" outlineLevel="0" collapsed="false">
      <c r="B41" s="22" t="n">
        <v>1</v>
      </c>
      <c r="C41" s="23" t="str">
        <f aca="false">IF(COUNT($AD$10:$AD$29)&lt;1,"",INDEX($C$10:$C$29,MATCH(LARGE($AD$10:$AD$29,1),$AD$10:$AD$29,0)))</f>
        <v>Długi czas przygotowania oferty</v>
      </c>
      <c r="D41" s="15" t="s">
        <v>62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9" t="n">
        <f aca="false">IF($C41="","",INDEX(X$10:X$29,MATCH(LARGE($AD$10:$AD$29,1),$AD$10:$AD$29,0)))</f>
        <v>0</v>
      </c>
      <c r="Y41" s="19" t="n">
        <f aca="false">IF($C41="","",INDEX(Y$10:Y$29,MATCH(LARGE($AD$10:$AD$29,1),$AD$10:$AD$29,0)))</f>
        <v>4</v>
      </c>
      <c r="Z41" s="19" t="n">
        <f aca="false">IF($C41="","",INDEX(AA$10:AA$29,MATCH(LARGE($AD$10:$AD$29,1),$AD$10:$AD$29,0)))</f>
        <v>10</v>
      </c>
      <c r="AA41" s="20" t="str">
        <f aca="false">IF($C41="","",INDEX($AB$10:$AB$29,MATCH(LARGE($AD$10:$AD$29,1),$AD$10:$AD$29,0)))</f>
        <v>Skutek (symptom)</v>
      </c>
      <c r="AB41" s="20"/>
    </row>
    <row r="42" customFormat="false" ht="24" hidden="false" customHeight="true" outlineLevel="0" collapsed="false">
      <c r="B42" s="22" t="n">
        <v>2</v>
      </c>
      <c r="C42" s="23" t="str">
        <f aca="false">IF(COUNT($AD$10:$AD$29)&lt;2,"",INDEX($C$10:$C$29,MATCH(LARGE($AD$10:$AD$29,2),$AD$10:$AD$29,0)))</f>
        <v>Reklamacje klientów</v>
      </c>
      <c r="D42" s="15" t="s">
        <v>63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9" t="n">
        <f aca="false">IF($C42="","",INDEX(X$10:X$29,MATCH(LARGE($AD$10:$AD$29,2),$AD$10:$AD$29,0)))</f>
        <v>0</v>
      </c>
      <c r="Y42" s="19" t="n">
        <f aca="false">IF($C42="","",INDEX(Y$10:Y$29,MATCH(LARGE($AD$10:$AD$29,2),$AD$10:$AD$29,0)))</f>
        <v>2</v>
      </c>
      <c r="Z42" s="19" t="n">
        <f aca="false">IF($C42="","",INDEX(AA$10:AA$29,MATCH(LARGE($AD$10:$AD$29,2),$AD$10:$AD$29,0)))</f>
        <v>5</v>
      </c>
      <c r="AA42" s="20" t="str">
        <f aca="false">IF($C42="","",INDEX($AB$10:$AB$29,MATCH(LARGE($AD$10:$AD$29,2),$AD$10:$AD$29,0)))</f>
        <v>Skutek (symptom)</v>
      </c>
      <c r="AB42" s="20"/>
    </row>
    <row r="43" customFormat="false" ht="24" hidden="false" customHeight="true" outlineLevel="0" collapsed="false">
      <c r="B43" s="22" t="n">
        <v>3</v>
      </c>
      <c r="C43" s="23" t="str">
        <f aca="false">IF(COUNT($AD$10:$AD$29)&lt;3,"",INDEX($C$10:$C$29,MATCH(LARGE($AD$10:$AD$29,3),$AD$10:$AD$29,0)))</f>
        <v>Ręczne korekty ofert w dziale sprzedaży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9" t="n">
        <f aca="false">IF($C43="","",INDEX(X$10:X$29,MATCH(LARGE($AD$10:$AD$29,3),$AD$10:$AD$29,0)))</f>
        <v>1</v>
      </c>
      <c r="Y43" s="19" t="n">
        <f aca="false">IF($C43="","",INDEX(Y$10:Y$29,MATCH(LARGE($AD$10:$AD$29,3),$AD$10:$AD$29,0)))</f>
        <v>2</v>
      </c>
      <c r="Z43" s="19" t="n">
        <f aca="false">IF($C43="","",INDEX(AA$10:AA$29,MATCH(LARGE($AD$10:$AD$29,3),$AD$10:$AD$29,0)))</f>
        <v>5</v>
      </c>
      <c r="AA43" s="20" t="str">
        <f aca="false">IF($C43="","",INDEX($AB$10:$AB$29,MATCH(LARGE($AD$10:$AD$29,3),$AD$10:$AD$29,0)))</f>
        <v>Raczej skutek</v>
      </c>
      <c r="AB43" s="20"/>
    </row>
    <row r="44" customFormat="false" ht="27" hidden="false" customHeight="true" outlineLevel="0" collapsed="false">
      <c r="B44" s="7" t="s">
        <v>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6" customFormat="false" ht="15" hidden="false" customHeight="false" outlineLevel="0" collapsed="false">
      <c r="B46" s="24" t="s">
        <v>49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</sheetData>
  <mergeCells count="34">
    <mergeCell ref="E4:J4"/>
    <mergeCell ref="B5:AB5"/>
    <mergeCell ref="B7:AB7"/>
    <mergeCell ref="X8:X9"/>
    <mergeCell ref="Y8:Y9"/>
    <mergeCell ref="Z8:Z9"/>
    <mergeCell ref="AA8:AA9"/>
    <mergeCell ref="AB8:AB9"/>
    <mergeCell ref="B30:C30"/>
    <mergeCell ref="B32:AB32"/>
    <mergeCell ref="D33:M33"/>
    <mergeCell ref="N33:W33"/>
    <mergeCell ref="AA33:AB33"/>
    <mergeCell ref="D34:M34"/>
    <mergeCell ref="N34:W34"/>
    <mergeCell ref="AA34:AB34"/>
    <mergeCell ref="D35:M35"/>
    <mergeCell ref="N35:W35"/>
    <mergeCell ref="AA35:AB35"/>
    <mergeCell ref="D36:M36"/>
    <mergeCell ref="N36:W36"/>
    <mergeCell ref="AA36:AB36"/>
    <mergeCell ref="B37:AB37"/>
    <mergeCell ref="B39:AB39"/>
    <mergeCell ref="D40:W40"/>
    <mergeCell ref="AA40:AB40"/>
    <mergeCell ref="D41:W41"/>
    <mergeCell ref="AA41:AB41"/>
    <mergeCell ref="D42:W42"/>
    <mergeCell ref="AA42:AB42"/>
    <mergeCell ref="D43:W43"/>
    <mergeCell ref="AA43:AB43"/>
    <mergeCell ref="B44:AB44"/>
    <mergeCell ref="B46:AB46"/>
  </mergeCells>
  <conditionalFormatting sqref="D10:W29">
    <cfRule type="expression" priority="2" aboveAverage="0" equalAverage="0" bottom="0" percent="0" rank="0" text="" dxfId="0">
      <formula>D10=3</formula>
    </cfRule>
    <cfRule type="expression" priority="3" aboveAverage="0" equalAverage="0" bottom="0" percent="0" rank="0" text="" dxfId="1">
      <formula>D10=2</formula>
    </cfRule>
    <cfRule type="expression" priority="4" aboveAverage="0" equalAverage="0" bottom="0" percent="0" rank="0" text="" dxfId="2">
      <formula>D10=1</formula>
    </cfRule>
  </conditionalFormatting>
  <dataValidations count="1">
    <dataValidation allowBlank="true" error="Wpisz liczbę od 1 do 3." errorStyle="stop" errorTitle="Nieprawidłowa wartość" operator="between" prompt="Waga relacji: 1 słaba, 2 średnia, 3 silna." showDropDown="false" showErrorMessage="true" showInputMessage="true" sqref="D10:W29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92"/>
  </cols>
  <sheetData>
    <row r="2" customFormat="false" ht="30" hidden="false" customHeight="true" outlineLevel="0" collapsed="false">
      <c r="A2" s="1" t="s">
        <v>64</v>
      </c>
      <c r="C2" s="2"/>
    </row>
    <row r="3" customFormat="false" ht="15" hidden="false" customHeight="false" outlineLevel="0" collapsed="false">
      <c r="A3" s="3" t="s">
        <v>65</v>
      </c>
    </row>
    <row r="6" customFormat="false" ht="36" hidden="false" customHeight="true" outlineLevel="0" collapsed="false">
      <c r="A6" s="26" t="n">
        <v>1</v>
      </c>
      <c r="B6" s="27" t="s">
        <v>66</v>
      </c>
      <c r="C6" s="28" t="s">
        <v>67</v>
      </c>
    </row>
    <row r="7" customFormat="false" ht="51" hidden="false" customHeight="true" outlineLevel="0" collapsed="false">
      <c r="A7" s="26" t="n">
        <v>2</v>
      </c>
      <c r="B7" s="27" t="s">
        <v>68</v>
      </c>
      <c r="C7" s="28" t="s">
        <v>69</v>
      </c>
    </row>
    <row r="8" customFormat="false" ht="36" hidden="false" customHeight="true" outlineLevel="0" collapsed="false">
      <c r="A8" s="26" t="n">
        <v>3</v>
      </c>
      <c r="B8" s="27" t="s">
        <v>70</v>
      </c>
      <c r="C8" s="28" t="s">
        <v>71</v>
      </c>
    </row>
    <row r="9" customFormat="false" ht="36" hidden="false" customHeight="true" outlineLevel="0" collapsed="false">
      <c r="A9" s="26" t="n">
        <v>4</v>
      </c>
      <c r="B9" s="27" t="s">
        <v>72</v>
      </c>
      <c r="C9" s="28" t="s">
        <v>73</v>
      </c>
    </row>
    <row r="10" customFormat="false" ht="36" hidden="false" customHeight="true" outlineLevel="0" collapsed="false">
      <c r="A10" s="26" t="n">
        <v>5</v>
      </c>
      <c r="B10" s="27" t="s">
        <v>74</v>
      </c>
      <c r="C10" s="28" t="s">
        <v>75</v>
      </c>
    </row>
    <row r="11" customFormat="false" ht="36" hidden="false" customHeight="true" outlineLevel="0" collapsed="false">
      <c r="A11" s="26" t="n">
        <v>6</v>
      </c>
      <c r="B11" s="27" t="s">
        <v>76</v>
      </c>
      <c r="C11" s="28" t="s">
        <v>77</v>
      </c>
    </row>
    <row r="12" customFormat="false" ht="36" hidden="false" customHeight="true" outlineLevel="0" collapsed="false">
      <c r="A12" s="26" t="n">
        <v>7</v>
      </c>
      <c r="B12" s="27" t="s">
        <v>78</v>
      </c>
      <c r="C12" s="28" t="s">
        <v>79</v>
      </c>
    </row>
    <row r="14" customFormat="false" ht="30" hidden="false" customHeight="true" outlineLevel="0" collapsed="false">
      <c r="A14" s="29" t="s">
        <v>80</v>
      </c>
      <c r="B14" s="29"/>
      <c r="C14" s="29"/>
    </row>
    <row r="15" customFormat="false" ht="15" hidden="false" customHeight="false" outlineLevel="0" collapsed="false">
      <c r="A15" s="24" t="s">
        <v>49</v>
      </c>
      <c r="B15" s="24"/>
      <c r="C15" s="24"/>
    </row>
  </sheetData>
  <mergeCells count="2">
    <mergeCell ref="A14:C14"/>
    <mergeCell ref="A15:C1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D0BA3E-4B07-4604-9042-11FE4040486A}"/>
</file>

<file path=customXml/itemProps2.xml><?xml version="1.0" encoding="utf-8"?>
<ds:datastoreItem xmlns:ds="http://schemas.openxmlformats.org/officeDocument/2006/customXml" ds:itemID="{18B9E222-CDC6-4D5D-8805-09FB81D06B71}"/>
</file>

<file path=customXml/itemProps3.xml><?xml version="1.0" encoding="utf-8"?>
<ds:datastoreItem xmlns:ds="http://schemas.openxmlformats.org/officeDocument/2006/customXml" ds:itemID="{045EED07-4E2D-43F7-B4D4-982AA8A0D9C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2026-10-30T09:57:55Z</dcterms:created>
  <dcterms:modified xsi:type="dcterms:W3CDTF">2026-10-30T09:57:55Z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