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  <sheet name="Przykład" sheetId="2" state="visible" r:id="rId4"/>
    <sheet name="Instrukcja" sheetId="3" state="visible" r:id="rId5"/>
  </sheets>
  <definedNames>
    <definedName function="false" hidden="false" localSheetId="2" name="_xlnm.Print_Area" vbProcedure="false">Instrukcja!$A$1:$C$15</definedName>
    <definedName function="false" hidden="false" localSheetId="0" name="_xlnm.Print_Area" vbProcedure="false">Kalkulator!$A$1:$G$54</definedName>
    <definedName function="false" hidden="false" localSheetId="1" name="_xlnm.Print_Area" vbProcedure="false">Przykład!$A$1:$G$54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<sst xmlns="http://schemas.openxmlformats.org/spreadsheetml/2006/main" count="124" uniqueCount="73">
  <si>
    <t xml:space="preserve">Kalkulator czasu taktu</t>
  </si>
  <si>
    <t xml:space="preserve">Czas taktu z popytu klienta, minimalna liczba stanowisk i porównanie czasów cyklu z taktem</t>
  </si>
  <si>
    <t xml:space="preserve">Pole do wpisania</t>
  </si>
  <si>
    <t xml:space="preserve">Pole obliczane, nie nadpisuj formuły</t>
  </si>
  <si>
    <t xml:space="preserve">1.  Dostępny czas pracy netto</t>
  </si>
  <si>
    <t xml:space="preserve">Długość zmiany (min)</t>
  </si>
  <si>
    <t xml:space="preserve">Nominalny czas zmiany, np. 480 min dla zmiany 8-godzinnej.</t>
  </si>
  <si>
    <t xml:space="preserve">Przerwy w trakcie zmiany (min)</t>
  </si>
  <si>
    <t xml:space="preserve">Przerwy, w których linia nie pracuje.</t>
  </si>
  <si>
    <t xml:space="preserve">Zaplanowane przestoje (min)</t>
  </si>
  <si>
    <t xml:space="preserve">Planowe konserwacje, odprawy zespołu, sprzątanie.</t>
  </si>
  <si>
    <t xml:space="preserve">Przezbrojenia na zmianę (min)</t>
  </si>
  <si>
    <t xml:space="preserve">Łączny czas przezbrojeń zaplanowanych na jedną zmianę.</t>
  </si>
  <si>
    <t xml:space="preserve">Czy odliczać przezbrojenia od czasu dostępnego?</t>
  </si>
  <si>
    <t xml:space="preserve">Nie</t>
  </si>
  <si>
    <t xml:space="preserve">Tak albo Nie. Przy Nie przezbrojenia zostają w czasie dostępnym jako strata do skracania. Ważne, żeby liczyć zawsze tak samo.</t>
  </si>
  <si>
    <t xml:space="preserve">Liczba zmian w okresie</t>
  </si>
  <si>
    <t xml:space="preserve">Okres musi być ten sam co dla zapotrzebowania w sekcji 2, np. doba.</t>
  </si>
  <si>
    <t xml:space="preserve">Czas netto na jedną zmianę (min)</t>
  </si>
  <si>
    <t xml:space="preserve">Dostępny czas netto w okresie (min)</t>
  </si>
  <si>
    <t xml:space="preserve">2.  Zapotrzebowanie klienta</t>
  </si>
  <si>
    <t xml:space="preserve">Liczba jednostek wymaganych w okresie (szt.)</t>
  </si>
  <si>
    <t xml:space="preserve">Zamówienia, prognoza sprzedaży albo dane historyczne. Przy produkcji wieloasortymentowej licz takt osobno dla każdej rodziny produktów.</t>
  </si>
  <si>
    <t xml:space="preserve">3.  Czas taktu i liczba stanowisk</t>
  </si>
  <si>
    <t xml:space="preserve">Czas taktu (min/szt.)</t>
  </si>
  <si>
    <t xml:space="preserve">Czas taktu = dostępny czas pracy netto / liczba jednostek wymaganych przez klienta.</t>
  </si>
  <si>
    <t xml:space="preserve">Czas taktu (s/szt.)</t>
  </si>
  <si>
    <t xml:space="preserve">Łączny czas pracy na jedną sztukę (min)</t>
  </si>
  <si>
    <t xml:space="preserve">Suma czasów wszystkich operacji potrzebnych do wykonania jednej sztuki.</t>
  </si>
  <si>
    <t xml:space="preserve">Wynik przed zaokrągleniem</t>
  </si>
  <si>
    <t xml:space="preserve">Minimalna liczba stanowisk</t>
  </si>
  <si>
    <t xml:space="preserve">Wynik zaokrągla się w górę. Pracę rozkłada się tak, żeby na żadnym stanowisku czas cyklu nie przekroczył taktu.</t>
  </si>
  <si>
    <t xml:space="preserve">4.  Wpływ liczby zmian na czas taktu (to samo zapotrzebowanie)</t>
  </si>
  <si>
    <t xml:space="preserve">Liczba zmian</t>
  </si>
  <si>
    <t xml:space="preserve">Czas netto (min)</t>
  </si>
  <si>
    <t xml:space="preserve">Takt (min/szt.)</t>
  </si>
  <si>
    <t xml:space="preserve">Takt (s/szt.)</t>
  </si>
  <si>
    <t xml:space="preserve">Każda zmiana dokłada godzin pracy. Przy tym samym zapotrzebowaniu takt rośnie albo maleje razem z liczbą zmian.</t>
  </si>
  <si>
    <t xml:space="preserve">5.  Czas cyklu na stanowiskach a takt</t>
  </si>
  <si>
    <t xml:space="preserve">Stanowisko / operacja</t>
  </si>
  <si>
    <t xml:space="preserve">Czas cyklu (min)</t>
  </si>
  <si>
    <t xml:space="preserve">Czas taktu (min)</t>
  </si>
  <si>
    <t xml:space="preserve">Obciążenie względem taktu</t>
  </si>
  <si>
    <t xml:space="preserve">Zapas do taktu (min)</t>
  </si>
  <si>
    <t xml:space="preserve">Status</t>
  </si>
  <si>
    <t xml:space="preserve">Suma czasów cyklu (min)</t>
  </si>
  <si>
    <t xml:space="preserve">Porównaj z łącznym czasem pracy na sztukę w sekcji 3.</t>
  </si>
  <si>
    <t xml:space="preserve">Stanowiska przekraczające takt</t>
  </si>
  <si>
    <t xml:space="preserve">Najwyższe obciążenie względem taktu</t>
  </si>
  <si>
    <t xml:space="preserve">Czasy cyklu mierzy się na hali, np. chronometrażem. Pomiar jest jawny: operatorzy znają jego cel, a wyniki opisują stanowiska i operacje, nie konkretne osoby. Reguły pomiaru uzgodnij z działem kadr, a jeśli firma ma inspektora ochrony danych, także z nim.</t>
  </si>
  <si>
    <t xml:space="preserve">Sigla Consulting  |  sigla-consulting.pl  |  Kalkulator do artykułu o czasie taktu</t>
  </si>
  <si>
    <t xml:space="preserve">Przykład poglądowy: linia montażowa, jedna zmiana, 150 sztuk zapotrzebowania (liczby jak w artykule, nie dane klienta)</t>
  </si>
  <si>
    <t xml:space="preserve">Op. 10  Przygotowanie elementów</t>
  </si>
  <si>
    <t xml:space="preserve">Op. 20  Montaż wstępny</t>
  </si>
  <si>
    <t xml:space="preserve">Op. 30  Montaż końcowy</t>
  </si>
  <si>
    <t xml:space="preserve">Op. 40  Kontrola i pakowanie</t>
  </si>
  <si>
    <t xml:space="preserve">Jak korzystać z kalkulatora</t>
  </si>
  <si>
    <t xml:space="preserve">Kalkulator czasu taktu  |  instrukcja</t>
  </si>
  <si>
    <t xml:space="preserve">Ustal okres</t>
  </si>
  <si>
    <t xml:space="preserve">Wybierz okres, dla którego liczysz takt, np. zmianę albo dobę. Dostępny czas i zapotrzebowanie muszą dotyczyć tego samego okresu.</t>
  </si>
  <si>
    <t xml:space="preserve">Policz czas netto</t>
  </si>
  <si>
    <t xml:space="preserve">W sekcji 1 wpisz długość zmiany, przerwy i zaplanowane przestoje. Zdecyduj, czy odliczasz przezbrojenia, i trzymaj się tej zasady przy każdym kolejnym liczeniu.</t>
  </si>
  <si>
    <t xml:space="preserve">Wpisz zapotrzebowanie</t>
  </si>
  <si>
    <t xml:space="preserve">W sekcji 2 wpisz liczbę sztuk, których klient potrzebuje w tym okresie: z zamówień, prognozy albo danych historycznych.</t>
  </si>
  <si>
    <t xml:space="preserve">Odczytaj takt</t>
  </si>
  <si>
    <t xml:space="preserve">Sekcja 3 pokazuje czas taktu w minutach i sekundach. Po wpisaniu łącznego czasu pracy na sztukę zobaczysz minimalną liczbę stanowisk.</t>
  </si>
  <si>
    <t xml:space="preserve">Sprawdź wariant zmian</t>
  </si>
  <si>
    <t xml:space="preserve">Sekcja 4 pokazuje, jak zmieni się takt przy jednej, dwóch albo trzech zmianach przy tym samym zapotrzebowaniu.</t>
  </si>
  <si>
    <t xml:space="preserve">Porównaj cykle z taktem</t>
  </si>
  <si>
    <t xml:space="preserve">W sekcji 5 wpisz zmierzone czasy cyklu na stanowiskach. Stanowiska przekraczające takt są oznaczone na czerwono. To miejsca do równoważenia pracy.</t>
  </si>
  <si>
    <t xml:space="preserve">Aktualizuj obliczenia</t>
  </si>
  <si>
    <t xml:space="preserve">Popyt rzadko jest stały. Przelicz takt przy każdej zmianie zapotrzebowania, liczby zmian albo czasu dostępnego.</t>
  </si>
  <si>
    <t xml:space="preserve">Arkusz Przykład pokazuje poglądowe wypełnienie kalkulatora liczbami z artykułu: 450 minut netto i 150 sztuk dają takt 3 minuty, a 11 minut pracy na sztukę wymaga co najmniej 4 stanowisk. Jedno stanowisko celowo przekracza takt.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</si>
</sst>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#,##0"/>
    <numFmt numFmtId="167" formatCode="0.00"/>
    <numFmt numFmtId="168" formatCode="0.0"/>
    <numFmt numFmtId="169" formatCode="0%"/>
    <numFmt numFmtId="170" formatCode="0.00;\-0.00;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sz val="10"/>
      <color rgb="FF1C2733"/>
      <name val="Arial"/>
      <family val="0"/>
      <charset val="1"/>
    </font>
    <font>
      <sz val="9"/>
      <color rgb="FF5C6773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2233B"/>
      <name val="Arial"/>
      <family val="0"/>
      <charset val="1"/>
    </font>
    <font>
      <b val="true"/>
      <sz val="12"/>
      <color rgb="FF0B1627"/>
      <name val="Arial"/>
      <family val="0"/>
      <charset val="1"/>
    </font>
    <font>
      <sz val="10"/>
      <color rgb="FF0B162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5C6773"/>
      <name val="Arial"/>
      <family val="0"/>
      <charset val="1"/>
    </font>
    <font>
      <b val="true"/>
      <sz val="14"/>
      <color rgb="FF0D737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4F6F7"/>
      </patternFill>
    </fill>
    <fill>
      <patternFill patternType="solid">
        <fgColor rgb="FFEAF4F4"/>
        <bgColor rgb="FFF4F6F7"/>
      </patternFill>
    </fill>
    <fill>
      <patternFill patternType="solid">
        <fgColor rgb="FF0B1627"/>
        <bgColor rgb="FF12233B"/>
      </patternFill>
    </fill>
    <fill>
      <patternFill patternType="solid">
        <fgColor rgb="FFF4F6F7"/>
        <bgColor rgb="FFEAF4F4"/>
      </patternFill>
    </fill>
    <fill>
      <patternFill patternType="solid">
        <fgColor rgb="FF12233B"/>
        <bgColor rgb="FF1C27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377"/>
      <rgbColor rgb="FFC0C0C0"/>
      <rgbColor rgb="FF808080"/>
      <rgbColor rgb="FF9999FF"/>
      <rgbColor rgb="FF993366"/>
      <rgbColor rgb="FFF4F6F7"/>
      <rgbColor rgb="FFEA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9C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73"/>
      <rgbColor rgb="FF9AA3AB"/>
      <rgbColor rgb="FF12233B"/>
      <rgbColor rgb="FF339966"/>
      <rgbColor rgb="FF0B1627"/>
      <rgbColor rgb="FF333300"/>
      <rgbColor rgb="FFB42318"/>
      <rgbColor rgb="FF993366"/>
      <rgbColor rgb="FF333399"/>
      <rgbColor rgb="FF1C27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3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0</xdr:rowOff>
    </xdr:from>
    <xdr:to>
      <xdr:col>6</xdr:col>
      <xdr:colOff>580680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33032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0</xdr:rowOff>
    </xdr:from>
    <xdr:to>
      <xdr:col>6</xdr:col>
      <xdr:colOff>580680</xdr:colOff>
      <xdr:row>1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733032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</xdr:row>
      <xdr:rowOff>0</xdr:rowOff>
    </xdr:from>
    <xdr:to>
      <xdr:col>2</xdr:col>
      <xdr:colOff>580680</xdr:colOff>
      <xdr:row>1</xdr:row>
      <xdr:rowOff>380520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255400" y="1904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true"/>
  </sheetPr>
  <dimension ref="B1:G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6" min="3" style="0" width="16"/>
    <col collapsed="false" customWidth="true" hidden="false" outlineLevel="0" max="7" min="7" style="0" width="34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  <c r="G2" s="2"/>
    </row>
    <row r="3" customFormat="false" ht="18" hidden="false" customHeight="true" outlineLevel="0" collapsed="false">
      <c r="B3" s="3" t="s">
        <v>1</v>
      </c>
    </row>
    <row r="5" customFormat="false" ht="22.35" hidden="false" customHeight="false" outlineLevel="0" collapsed="false">
      <c r="B5" s="4"/>
      <c r="C5" s="5" t="s">
        <v>2</v>
      </c>
      <c r="D5" s="6"/>
      <c r="E5" s="5" t="s">
        <v>3</v>
      </c>
    </row>
    <row r="7" customFormat="false" ht="21.75" hidden="false" customHeight="true" outlineLevel="0" collapsed="false">
      <c r="B7" s="7" t="s">
        <v>4</v>
      </c>
      <c r="C7" s="7"/>
      <c r="D7" s="7"/>
      <c r="E7" s="7"/>
      <c r="F7" s="7"/>
      <c r="G7" s="7"/>
    </row>
    <row r="8" customFormat="false" ht="27" hidden="false" customHeight="true" outlineLevel="0" collapsed="false">
      <c r="B8" s="8" t="s">
        <v>5</v>
      </c>
      <c r="C8" s="9"/>
      <c r="D8" s="10" t="s">
        <v>6</v>
      </c>
      <c r="E8" s="10"/>
      <c r="F8" s="10"/>
      <c r="G8" s="10"/>
    </row>
    <row r="9" customFormat="false" ht="27" hidden="false" customHeight="true" outlineLevel="0" collapsed="false">
      <c r="B9" s="8" t="s">
        <v>7</v>
      </c>
      <c r="C9" s="9"/>
      <c r="D9" s="10" t="s">
        <v>8</v>
      </c>
      <c r="E9" s="10"/>
      <c r="F9" s="10"/>
      <c r="G9" s="10"/>
    </row>
    <row r="10" customFormat="false" ht="27" hidden="false" customHeight="true" outlineLevel="0" collapsed="false">
      <c r="B10" s="8" t="s">
        <v>9</v>
      </c>
      <c r="C10" s="9"/>
      <c r="D10" s="10" t="s">
        <v>10</v>
      </c>
      <c r="E10" s="10"/>
      <c r="F10" s="10"/>
      <c r="G10" s="10"/>
    </row>
    <row r="11" customFormat="false" ht="27" hidden="false" customHeight="true" outlineLevel="0" collapsed="false">
      <c r="B11" s="8" t="s">
        <v>11</v>
      </c>
      <c r="C11" s="9"/>
      <c r="D11" s="10" t="s">
        <v>12</v>
      </c>
      <c r="E11" s="10"/>
      <c r="F11" s="10"/>
      <c r="G11" s="10"/>
    </row>
    <row r="12" customFormat="false" ht="27" hidden="false" customHeight="true" outlineLevel="0" collapsed="false">
      <c r="B12" s="8" t="s">
        <v>13</v>
      </c>
      <c r="C12" s="11" t="s">
        <v>14</v>
      </c>
      <c r="D12" s="10" t="s">
        <v>15</v>
      </c>
      <c r="E12" s="10"/>
      <c r="F12" s="10"/>
      <c r="G12" s="10"/>
    </row>
    <row r="13" customFormat="false" ht="27" hidden="false" customHeight="true" outlineLevel="0" collapsed="false">
      <c r="B13" s="8" t="s">
        <v>16</v>
      </c>
      <c r="C13" s="9"/>
      <c r="D13" s="10" t="s">
        <v>17</v>
      </c>
      <c r="E13" s="10"/>
      <c r="F13" s="10"/>
      <c r="G13" s="10"/>
    </row>
    <row r="14" customFormat="false" ht="27" hidden="false" customHeight="true" outlineLevel="0" collapsed="false">
      <c r="B14" s="8" t="s">
        <v>18</v>
      </c>
      <c r="C14" s="12" t="n">
        <f aca="false">MAX(0,C8-C9-C10-IF(C12="Tak",C11,0))</f>
        <v>0</v>
      </c>
    </row>
    <row r="15" customFormat="false" ht="27" hidden="false" customHeight="true" outlineLevel="0" collapsed="false">
      <c r="B15" s="8" t="s">
        <v>19</v>
      </c>
      <c r="C15" s="12" t="n">
        <f aca="false">C14*C13</f>
        <v>0</v>
      </c>
    </row>
    <row r="17" customFormat="false" ht="21.75" hidden="false" customHeight="true" outlineLevel="0" collapsed="false">
      <c r="B17" s="7" t="s">
        <v>20</v>
      </c>
      <c r="C17" s="7"/>
      <c r="D17" s="7"/>
      <c r="E17" s="7"/>
      <c r="F17" s="7"/>
      <c r="G17" s="7"/>
    </row>
    <row r="18" customFormat="false" ht="27" hidden="false" customHeight="true" outlineLevel="0" collapsed="false">
      <c r="B18" s="8" t="s">
        <v>21</v>
      </c>
      <c r="C18" s="13"/>
      <c r="D18" s="10" t="s">
        <v>22</v>
      </c>
      <c r="E18" s="10"/>
      <c r="F18" s="10"/>
      <c r="G18" s="10"/>
    </row>
    <row r="20" customFormat="false" ht="21.75" hidden="false" customHeight="true" outlineLevel="0" collapsed="false">
      <c r="B20" s="7" t="s">
        <v>23</v>
      </c>
      <c r="C20" s="7"/>
      <c r="D20" s="7"/>
      <c r="E20" s="7"/>
      <c r="F20" s="7"/>
      <c r="G20" s="7"/>
    </row>
    <row r="21" customFormat="false" ht="27" hidden="false" customHeight="true" outlineLevel="0" collapsed="false">
      <c r="B21" s="8" t="s">
        <v>24</v>
      </c>
      <c r="C21" s="14" t="str">
        <f aca="false">IF(OR(C15=0,C18=0,C18=""),"",C15/C18)</f>
        <v/>
      </c>
      <c r="D21" s="10" t="s">
        <v>25</v>
      </c>
      <c r="E21" s="10"/>
      <c r="F21" s="10"/>
      <c r="G21" s="10"/>
    </row>
    <row r="22" customFormat="false" ht="27" hidden="false" customHeight="true" outlineLevel="0" collapsed="false">
      <c r="B22" s="8" t="s">
        <v>26</v>
      </c>
      <c r="C22" s="15" t="str">
        <f aca="false">IF(C21="","",C21*60)</f>
        <v/>
      </c>
    </row>
    <row r="23" customFormat="false" ht="27" hidden="false" customHeight="true" outlineLevel="0" collapsed="false">
      <c r="B23" s="8" t="s">
        <v>27</v>
      </c>
      <c r="C23" s="16"/>
      <c r="D23" s="10" t="s">
        <v>28</v>
      </c>
      <c r="E23" s="10"/>
      <c r="F23" s="10"/>
      <c r="G23" s="10"/>
    </row>
    <row r="24" customFormat="false" ht="27" hidden="false" customHeight="true" outlineLevel="0" collapsed="false">
      <c r="B24" s="8" t="s">
        <v>29</v>
      </c>
      <c r="C24" s="17" t="str">
        <f aca="false">IF(OR(C21="",C23=""),"",C23/C21)</f>
        <v/>
      </c>
    </row>
    <row r="25" customFormat="false" ht="27" hidden="false" customHeight="true" outlineLevel="0" collapsed="false">
      <c r="B25" s="8" t="s">
        <v>30</v>
      </c>
      <c r="C25" s="18" t="str">
        <f aca="false">IF(C24="","",ROUNDUP(C24,0))</f>
        <v/>
      </c>
      <c r="D25" s="10" t="s">
        <v>31</v>
      </c>
      <c r="E25" s="10"/>
      <c r="F25" s="10"/>
      <c r="G25" s="10"/>
    </row>
    <row r="27" customFormat="false" ht="21.75" hidden="false" customHeight="true" outlineLevel="0" collapsed="false">
      <c r="B27" s="7" t="s">
        <v>32</v>
      </c>
      <c r="C27" s="7"/>
      <c r="D27" s="7"/>
      <c r="E27" s="7"/>
      <c r="F27" s="7"/>
      <c r="G27" s="7"/>
    </row>
    <row r="28" customFormat="false" ht="27" hidden="false" customHeight="true" outlineLevel="0" collapsed="false">
      <c r="B28" s="19" t="s">
        <v>33</v>
      </c>
      <c r="C28" s="19" t="s">
        <v>34</v>
      </c>
      <c r="D28" s="19" t="s">
        <v>35</v>
      </c>
      <c r="E28" s="19" t="s">
        <v>36</v>
      </c>
    </row>
    <row r="29" customFormat="false" ht="21" hidden="false" customHeight="true" outlineLevel="0" collapsed="false">
      <c r="B29" s="20" t="n">
        <v>1</v>
      </c>
      <c r="C29" s="20" t="n">
        <f aca="false">B29*$C$14</f>
        <v>0</v>
      </c>
      <c r="D29" s="17" t="str">
        <f aca="false">IF(OR($C$18="",$C$18=0),"",C29/$C$18)</f>
        <v/>
      </c>
      <c r="E29" s="21" t="str">
        <f aca="false">IF(D29="","",D29*60)</f>
        <v/>
      </c>
      <c r="F29" s="10" t="s">
        <v>37</v>
      </c>
      <c r="G29" s="10"/>
    </row>
    <row r="30" customFormat="false" ht="21" hidden="false" customHeight="true" outlineLevel="0" collapsed="false">
      <c r="B30" s="20" t="n">
        <v>2</v>
      </c>
      <c r="C30" s="20" t="n">
        <f aca="false">B30*$C$14</f>
        <v>0</v>
      </c>
      <c r="D30" s="17" t="str">
        <f aca="false">IF(OR($C$18="",$C$18=0),"",C30/$C$18)</f>
        <v/>
      </c>
      <c r="E30" s="21" t="str">
        <f aca="false">IF(D30="","",D30*60)</f>
        <v/>
      </c>
      <c r="F30" s="10"/>
      <c r="G30" s="10"/>
    </row>
    <row r="31" customFormat="false" ht="21" hidden="false" customHeight="true" outlineLevel="0" collapsed="false">
      <c r="B31" s="20" t="n">
        <v>3</v>
      </c>
      <c r="C31" s="20" t="n">
        <f aca="false">B31*$C$14</f>
        <v>0</v>
      </c>
      <c r="D31" s="17" t="str">
        <f aca="false">IF(OR($C$18="",$C$18=0),"",C31/$C$18)</f>
        <v/>
      </c>
      <c r="E31" s="21" t="str">
        <f aca="false">IF(D31="","",D31*60)</f>
        <v/>
      </c>
      <c r="F31" s="10"/>
      <c r="G31" s="10"/>
    </row>
    <row r="33" customFormat="false" ht="21.75" hidden="false" customHeight="true" outlineLevel="0" collapsed="false">
      <c r="B33" s="7" t="s">
        <v>38</v>
      </c>
      <c r="C33" s="7"/>
      <c r="D33" s="7"/>
      <c r="E33" s="7"/>
      <c r="F33" s="7"/>
      <c r="G33" s="7"/>
    </row>
    <row r="34" customFormat="false" ht="27" hidden="false" customHeight="true" outlineLevel="0" collapsed="false">
      <c r="B34" s="19" t="s">
        <v>39</v>
      </c>
      <c r="C34" s="19" t="s">
        <v>40</v>
      </c>
      <c r="D34" s="19" t="s">
        <v>41</v>
      </c>
      <c r="E34" s="19" t="s">
        <v>42</v>
      </c>
      <c r="F34" s="19" t="s">
        <v>43</v>
      </c>
      <c r="G34" s="19" t="s">
        <v>44</v>
      </c>
    </row>
    <row r="35" customFormat="false" ht="19.5" hidden="false" customHeight="true" outlineLevel="0" collapsed="false">
      <c r="B35" s="4"/>
      <c r="C35" s="16"/>
      <c r="D35" s="17" t="str">
        <f aca="false">IF(OR(C35="",$C$21=""),"",$C$21)</f>
        <v/>
      </c>
      <c r="E35" s="22" t="str">
        <f aca="false">IF(D35="","",C35/D35)</f>
        <v/>
      </c>
      <c r="F35" s="23" t="str">
        <f aca="false">IF(D35="","",D35-C35)</f>
        <v/>
      </c>
      <c r="G35" s="24" t="str">
        <f aca="false">IF(D35="","",IF(C35&gt;D35,"Przekracza takt","Mieści się w takcie"))</f>
        <v/>
      </c>
    </row>
    <row r="36" customFormat="false" ht="19.5" hidden="false" customHeight="true" outlineLevel="0" collapsed="false">
      <c r="B36" s="4"/>
      <c r="C36" s="16"/>
      <c r="D36" s="17" t="str">
        <f aca="false">IF(OR(C36="",$C$21=""),"",$C$21)</f>
        <v/>
      </c>
      <c r="E36" s="22" t="str">
        <f aca="false">IF(D36="","",C36/D36)</f>
        <v/>
      </c>
      <c r="F36" s="23" t="str">
        <f aca="false">IF(D36="","",D36-C36)</f>
        <v/>
      </c>
      <c r="G36" s="24" t="str">
        <f aca="false">IF(D36="","",IF(C36&gt;D36,"Przekracza takt","Mieści się w takcie"))</f>
        <v/>
      </c>
    </row>
    <row r="37" customFormat="false" ht="19.5" hidden="false" customHeight="true" outlineLevel="0" collapsed="false">
      <c r="B37" s="4"/>
      <c r="C37" s="16"/>
      <c r="D37" s="17" t="str">
        <f aca="false">IF(OR(C37="",$C$21=""),"",$C$21)</f>
        <v/>
      </c>
      <c r="E37" s="22" t="str">
        <f aca="false">IF(D37="","",C37/D37)</f>
        <v/>
      </c>
      <c r="F37" s="23" t="str">
        <f aca="false">IF(D37="","",D37-C37)</f>
        <v/>
      </c>
      <c r="G37" s="24" t="str">
        <f aca="false">IF(D37="","",IF(C37&gt;D37,"Przekracza takt","Mieści się w takcie"))</f>
        <v/>
      </c>
    </row>
    <row r="38" customFormat="false" ht="19.5" hidden="false" customHeight="true" outlineLevel="0" collapsed="false">
      <c r="B38" s="4"/>
      <c r="C38" s="16"/>
      <c r="D38" s="17" t="str">
        <f aca="false">IF(OR(C38="",$C$21=""),"",$C$21)</f>
        <v/>
      </c>
      <c r="E38" s="22" t="str">
        <f aca="false">IF(D38="","",C38/D38)</f>
        <v/>
      </c>
      <c r="F38" s="23" t="str">
        <f aca="false">IF(D38="","",D38-C38)</f>
        <v/>
      </c>
      <c r="G38" s="24" t="str">
        <f aca="false">IF(D38="","",IF(C38&gt;D38,"Przekracza takt","Mieści się w takcie"))</f>
        <v/>
      </c>
    </row>
    <row r="39" customFormat="false" ht="19.5" hidden="false" customHeight="true" outlineLevel="0" collapsed="false">
      <c r="B39" s="4"/>
      <c r="C39" s="16"/>
      <c r="D39" s="17" t="str">
        <f aca="false">IF(OR(C39="",$C$21=""),"",$C$21)</f>
        <v/>
      </c>
      <c r="E39" s="22" t="str">
        <f aca="false">IF(D39="","",C39/D39)</f>
        <v/>
      </c>
      <c r="F39" s="23" t="str">
        <f aca="false">IF(D39="","",D39-C39)</f>
        <v/>
      </c>
      <c r="G39" s="24" t="str">
        <f aca="false">IF(D39="","",IF(C39&gt;D39,"Przekracza takt","Mieści się w takcie"))</f>
        <v/>
      </c>
    </row>
    <row r="40" customFormat="false" ht="19.5" hidden="false" customHeight="true" outlineLevel="0" collapsed="false">
      <c r="B40" s="4"/>
      <c r="C40" s="16"/>
      <c r="D40" s="17" t="str">
        <f aca="false">IF(OR(C40="",$C$21=""),"",$C$21)</f>
        <v/>
      </c>
      <c r="E40" s="22" t="str">
        <f aca="false">IF(D40="","",C40/D40)</f>
        <v/>
      </c>
      <c r="F40" s="23" t="str">
        <f aca="false">IF(D40="","",D40-C40)</f>
        <v/>
      </c>
      <c r="G40" s="24" t="str">
        <f aca="false">IF(D40="","",IF(C40&gt;D40,"Przekracza takt","Mieści się w takcie"))</f>
        <v/>
      </c>
    </row>
    <row r="41" customFormat="false" ht="19.5" hidden="false" customHeight="true" outlineLevel="0" collapsed="false">
      <c r="B41" s="4"/>
      <c r="C41" s="16"/>
      <c r="D41" s="17" t="str">
        <f aca="false">IF(OR(C41="",$C$21=""),"",$C$21)</f>
        <v/>
      </c>
      <c r="E41" s="22" t="str">
        <f aca="false">IF(D41="","",C41/D41)</f>
        <v/>
      </c>
      <c r="F41" s="23" t="str">
        <f aca="false">IF(D41="","",D41-C41)</f>
        <v/>
      </c>
      <c r="G41" s="24" t="str">
        <f aca="false">IF(D41="","",IF(C41&gt;D41,"Przekracza takt","Mieści się w takcie"))</f>
        <v/>
      </c>
    </row>
    <row r="42" customFormat="false" ht="19.5" hidden="false" customHeight="true" outlineLevel="0" collapsed="false">
      <c r="B42" s="4"/>
      <c r="C42" s="16"/>
      <c r="D42" s="17" t="str">
        <f aca="false">IF(OR(C42="",$C$21=""),"",$C$21)</f>
        <v/>
      </c>
      <c r="E42" s="22" t="str">
        <f aca="false">IF(D42="","",C42/D42)</f>
        <v/>
      </c>
      <c r="F42" s="23" t="str">
        <f aca="false">IF(D42="","",D42-C42)</f>
        <v/>
      </c>
      <c r="G42" s="24" t="str">
        <f aca="false">IF(D42="","",IF(C42&gt;D42,"Przekracza takt","Mieści się w takcie"))</f>
        <v/>
      </c>
    </row>
    <row r="43" customFormat="false" ht="19.5" hidden="false" customHeight="true" outlineLevel="0" collapsed="false">
      <c r="B43" s="4"/>
      <c r="C43" s="16"/>
      <c r="D43" s="17" t="str">
        <f aca="false">IF(OR(C43="",$C$21=""),"",$C$21)</f>
        <v/>
      </c>
      <c r="E43" s="22" t="str">
        <f aca="false">IF(D43="","",C43/D43)</f>
        <v/>
      </c>
      <c r="F43" s="23" t="str">
        <f aca="false">IF(D43="","",D43-C43)</f>
        <v/>
      </c>
      <c r="G43" s="24" t="str">
        <f aca="false">IF(D43="","",IF(C43&gt;D43,"Przekracza takt","Mieści się w takcie"))</f>
        <v/>
      </c>
    </row>
    <row r="44" customFormat="false" ht="19.5" hidden="false" customHeight="true" outlineLevel="0" collapsed="false">
      <c r="B44" s="4"/>
      <c r="C44" s="16"/>
      <c r="D44" s="17" t="str">
        <f aca="false">IF(OR(C44="",$C$21=""),"",$C$21)</f>
        <v/>
      </c>
      <c r="E44" s="22" t="str">
        <f aca="false">IF(D44="","",C44/D44)</f>
        <v/>
      </c>
      <c r="F44" s="23" t="str">
        <f aca="false">IF(D44="","",D44-C44)</f>
        <v/>
      </c>
      <c r="G44" s="24" t="str">
        <f aca="false">IF(D44="","",IF(C44&gt;D44,"Przekracza takt","Mieści się w takcie"))</f>
        <v/>
      </c>
    </row>
    <row r="45" customFormat="false" ht="19.5" hidden="false" customHeight="true" outlineLevel="0" collapsed="false">
      <c r="B45" s="4"/>
      <c r="C45" s="16"/>
      <c r="D45" s="17" t="str">
        <f aca="false">IF(OR(C45="",$C$21=""),"",$C$21)</f>
        <v/>
      </c>
      <c r="E45" s="22" t="str">
        <f aca="false">IF(D45="","",C45/D45)</f>
        <v/>
      </c>
      <c r="F45" s="23" t="str">
        <f aca="false">IF(D45="","",D45-C45)</f>
        <v/>
      </c>
      <c r="G45" s="24" t="str">
        <f aca="false">IF(D45="","",IF(C45&gt;D45,"Przekracza takt","Mieści się w takcie"))</f>
        <v/>
      </c>
    </row>
    <row r="46" customFormat="false" ht="19.5" hidden="false" customHeight="true" outlineLevel="0" collapsed="false">
      <c r="B46" s="4"/>
      <c r="C46" s="16"/>
      <c r="D46" s="17" t="str">
        <f aca="false">IF(OR(C46="",$C$21=""),"",$C$21)</f>
        <v/>
      </c>
      <c r="E46" s="22" t="str">
        <f aca="false">IF(D46="","",C46/D46)</f>
        <v/>
      </c>
      <c r="F46" s="23" t="str">
        <f aca="false">IF(D46="","",D46-C46)</f>
        <v/>
      </c>
      <c r="G46" s="24" t="str">
        <f aca="false">IF(D46="","",IF(C46&gt;D46,"Przekracza takt","Mieści się w takcie"))</f>
        <v/>
      </c>
    </row>
    <row r="47" customFormat="false" ht="21" hidden="false" customHeight="true" outlineLevel="0" collapsed="false">
      <c r="B47" s="8" t="s">
        <v>45</v>
      </c>
      <c r="C47" s="25" t="n">
        <f aca="false">SUM(C35:C46)</f>
        <v>0</v>
      </c>
      <c r="D47" s="10" t="s">
        <v>46</v>
      </c>
      <c r="E47" s="10"/>
      <c r="F47" s="10"/>
      <c r="G47" s="10"/>
    </row>
    <row r="48" customFormat="false" ht="21" hidden="false" customHeight="true" outlineLevel="0" collapsed="false">
      <c r="B48" s="8" t="s">
        <v>47</v>
      </c>
      <c r="C48" s="12" t="n">
        <f aca="false">COUNTIF(G35:G46,"Przekracza takt")</f>
        <v>0</v>
      </c>
    </row>
    <row r="49" customFormat="false" ht="21" hidden="false" customHeight="true" outlineLevel="0" collapsed="false">
      <c r="B49" s="8" t="s">
        <v>48</v>
      </c>
      <c r="C49" s="26" t="str">
        <f aca="false">IF(COUNT(E35:E46)=0,"",MAX(E35:E46))</f>
        <v/>
      </c>
    </row>
    <row r="51" customFormat="false" ht="15" hidden="false" customHeight="true" outlineLevel="0" collapsed="false">
      <c r="B51" s="10" t="s">
        <v>49</v>
      </c>
      <c r="C51" s="10"/>
      <c r="D51" s="10"/>
      <c r="E51" s="10"/>
      <c r="F51" s="10"/>
      <c r="G51" s="10"/>
    </row>
    <row r="52" customFormat="false" ht="15" hidden="false" customHeight="true" outlineLevel="0" collapsed="false">
      <c r="B52" s="10"/>
      <c r="C52" s="10"/>
      <c r="D52" s="10"/>
      <c r="E52" s="10"/>
      <c r="F52" s="10"/>
      <c r="G52" s="10"/>
    </row>
    <row r="54" customFormat="false" ht="15" hidden="false" customHeight="false" outlineLevel="0" collapsed="false">
      <c r="B54" s="27" t="s">
        <v>50</v>
      </c>
      <c r="C54" s="27"/>
      <c r="D54" s="27"/>
      <c r="E54" s="27"/>
      <c r="F54" s="27"/>
      <c r="G54" s="27"/>
    </row>
  </sheetData>
  <mergeCells count="19">
    <mergeCell ref="B7:G7"/>
    <mergeCell ref="D8:G8"/>
    <mergeCell ref="D9:G9"/>
    <mergeCell ref="D10:G10"/>
    <mergeCell ref="D11:G11"/>
    <mergeCell ref="D12:G12"/>
    <mergeCell ref="D13:G13"/>
    <mergeCell ref="B17:G17"/>
    <mergeCell ref="D18:G18"/>
    <mergeCell ref="B20:G20"/>
    <mergeCell ref="D21:G21"/>
    <mergeCell ref="D23:G23"/>
    <mergeCell ref="D25:G25"/>
    <mergeCell ref="B27:G27"/>
    <mergeCell ref="F29:G31"/>
    <mergeCell ref="B33:G33"/>
    <mergeCell ref="D47:G47"/>
    <mergeCell ref="B51:G52"/>
    <mergeCell ref="B54:G54"/>
  </mergeCells>
  <conditionalFormatting sqref="E35:G46">
    <cfRule type="expression" priority="2" aboveAverage="0" equalAverage="0" bottom="0" percent="0" rank="0" text="" dxfId="0">
      <formula>$G35="Przekracza takt"</formula>
    </cfRule>
  </conditionalFormatting>
  <conditionalFormatting sqref="C48">
    <cfRule type="expression" priority="3" aboveAverage="0" equalAverage="0" bottom="0" percent="0" rank="0" text="" dxfId="0">
      <formula>$C$48&gt;0</formula>
    </cfRule>
  </conditionalFormatting>
  <dataValidations count="3">
    <dataValidation allowBlank="true" error="Wpisz liczbę nie mniejszą niż 0." errorStyle="stop" errorTitle="Nieprawidłowa wartość" operator="greaterThanOrEqual" showDropDown="false" showErrorMessage="true" showInputMessage="false" sqref="C8:C11 C18 C23 C35:C46" type="decimal">
      <formula1>0</formula1>
      <formula2>0</formula2>
    </dataValidation>
    <dataValidation allowBlank="true" error="Wpisz liczbę od 1 do 4." errorStyle="stop" errorTitle="Nieprawidłowa wartość" operator="between" showDropDown="false" showErrorMessage="true" showInputMessage="false" sqref="C13" type="whole">
      <formula1>1</formula1>
      <formula2>4</formula2>
    </dataValidation>
    <dataValidation allowBlank="true" errorStyle="stop" operator="between" prompt="Wybierz Tak albo Nie." showDropDown="false" showErrorMessage="false" showInputMessage="true" sqref="C12" type="list">
      <formula1>"Tak,Nie"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B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6" min="3" style="0" width="16"/>
    <col collapsed="false" customWidth="true" hidden="false" outlineLevel="0" max="7" min="7" style="0" width="34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  <c r="G2" s="2"/>
    </row>
    <row r="3" customFormat="false" ht="18" hidden="false" customHeight="true" outlineLevel="0" collapsed="false">
      <c r="B3" s="3" t="s">
        <v>51</v>
      </c>
    </row>
    <row r="5" customFormat="false" ht="22.35" hidden="false" customHeight="false" outlineLevel="0" collapsed="false">
      <c r="B5" s="4"/>
      <c r="C5" s="5" t="s">
        <v>2</v>
      </c>
      <c r="D5" s="6"/>
      <c r="E5" s="5" t="s">
        <v>3</v>
      </c>
    </row>
    <row r="7" customFormat="false" ht="21.75" hidden="false" customHeight="true" outlineLevel="0" collapsed="false">
      <c r="B7" s="7" t="s">
        <v>4</v>
      </c>
      <c r="C7" s="7"/>
      <c r="D7" s="7"/>
      <c r="E7" s="7"/>
      <c r="F7" s="7"/>
      <c r="G7" s="7"/>
    </row>
    <row r="8" customFormat="false" ht="27" hidden="false" customHeight="true" outlineLevel="0" collapsed="false">
      <c r="B8" s="8" t="s">
        <v>5</v>
      </c>
      <c r="C8" s="9" t="n">
        <v>480</v>
      </c>
      <c r="D8" s="10" t="s">
        <v>6</v>
      </c>
      <c r="E8" s="10"/>
      <c r="F8" s="10"/>
      <c r="G8" s="10"/>
    </row>
    <row r="9" customFormat="false" ht="27" hidden="false" customHeight="true" outlineLevel="0" collapsed="false">
      <c r="B9" s="8" t="s">
        <v>7</v>
      </c>
      <c r="C9" s="9" t="n">
        <v>30</v>
      </c>
      <c r="D9" s="10" t="s">
        <v>8</v>
      </c>
      <c r="E9" s="10"/>
      <c r="F9" s="10"/>
      <c r="G9" s="10"/>
    </row>
    <row r="10" customFormat="false" ht="27" hidden="false" customHeight="true" outlineLevel="0" collapsed="false">
      <c r="B10" s="8" t="s">
        <v>9</v>
      </c>
      <c r="C10" s="9" t="n">
        <v>0</v>
      </c>
      <c r="D10" s="10" t="s">
        <v>10</v>
      </c>
      <c r="E10" s="10"/>
      <c r="F10" s="10"/>
      <c r="G10" s="10"/>
    </row>
    <row r="11" customFormat="false" ht="27" hidden="false" customHeight="true" outlineLevel="0" collapsed="false">
      <c r="B11" s="8" t="s">
        <v>11</v>
      </c>
      <c r="C11" s="9" t="n">
        <v>20</v>
      </c>
      <c r="D11" s="10" t="s">
        <v>12</v>
      </c>
      <c r="E11" s="10"/>
      <c r="F11" s="10"/>
      <c r="G11" s="10"/>
    </row>
    <row r="12" customFormat="false" ht="27" hidden="false" customHeight="true" outlineLevel="0" collapsed="false">
      <c r="B12" s="8" t="s">
        <v>13</v>
      </c>
      <c r="C12" s="11" t="s">
        <v>14</v>
      </c>
      <c r="D12" s="10" t="s">
        <v>15</v>
      </c>
      <c r="E12" s="10"/>
      <c r="F12" s="10"/>
      <c r="G12" s="10"/>
    </row>
    <row r="13" customFormat="false" ht="27" hidden="false" customHeight="true" outlineLevel="0" collapsed="false">
      <c r="B13" s="8" t="s">
        <v>16</v>
      </c>
      <c r="C13" s="9" t="n">
        <v>1</v>
      </c>
      <c r="D13" s="10" t="s">
        <v>17</v>
      </c>
      <c r="E13" s="10"/>
      <c r="F13" s="10"/>
      <c r="G13" s="10"/>
    </row>
    <row r="14" customFormat="false" ht="27" hidden="false" customHeight="true" outlineLevel="0" collapsed="false">
      <c r="B14" s="8" t="s">
        <v>18</v>
      </c>
      <c r="C14" s="12" t="n">
        <f aca="false">MAX(0,C8-C9-C10-IF(C12="Tak",C11,0))</f>
        <v>450</v>
      </c>
    </row>
    <row r="15" customFormat="false" ht="27" hidden="false" customHeight="true" outlineLevel="0" collapsed="false">
      <c r="B15" s="8" t="s">
        <v>19</v>
      </c>
      <c r="C15" s="12" t="n">
        <f aca="false">C14*C13</f>
        <v>450</v>
      </c>
    </row>
    <row r="17" customFormat="false" ht="21.75" hidden="false" customHeight="true" outlineLevel="0" collapsed="false">
      <c r="B17" s="7" t="s">
        <v>20</v>
      </c>
      <c r="C17" s="7"/>
      <c r="D17" s="7"/>
      <c r="E17" s="7"/>
      <c r="F17" s="7"/>
      <c r="G17" s="7"/>
    </row>
    <row r="18" customFormat="false" ht="27" hidden="false" customHeight="true" outlineLevel="0" collapsed="false">
      <c r="B18" s="8" t="s">
        <v>21</v>
      </c>
      <c r="C18" s="13" t="n">
        <v>150</v>
      </c>
      <c r="D18" s="10" t="s">
        <v>22</v>
      </c>
      <c r="E18" s="10"/>
      <c r="F18" s="10"/>
      <c r="G18" s="10"/>
    </row>
    <row r="20" customFormat="false" ht="21.75" hidden="false" customHeight="true" outlineLevel="0" collapsed="false">
      <c r="B20" s="7" t="s">
        <v>23</v>
      </c>
      <c r="C20" s="7"/>
      <c r="D20" s="7"/>
      <c r="E20" s="7"/>
      <c r="F20" s="7"/>
      <c r="G20" s="7"/>
    </row>
    <row r="21" customFormat="false" ht="27" hidden="false" customHeight="true" outlineLevel="0" collapsed="false">
      <c r="B21" s="8" t="s">
        <v>24</v>
      </c>
      <c r="C21" s="14" t="n">
        <f aca="false">IF(OR(C15=0,C18=0,C18=""),"",C15/C18)</f>
        <v>3</v>
      </c>
      <c r="D21" s="10" t="s">
        <v>25</v>
      </c>
      <c r="E21" s="10"/>
      <c r="F21" s="10"/>
      <c r="G21" s="10"/>
    </row>
    <row r="22" customFormat="false" ht="27" hidden="false" customHeight="true" outlineLevel="0" collapsed="false">
      <c r="B22" s="8" t="s">
        <v>26</v>
      </c>
      <c r="C22" s="15" t="n">
        <f aca="false">IF(C21="","",C21*60)</f>
        <v>180</v>
      </c>
    </row>
    <row r="23" customFormat="false" ht="27" hidden="false" customHeight="true" outlineLevel="0" collapsed="false">
      <c r="B23" s="8" t="s">
        <v>27</v>
      </c>
      <c r="C23" s="16" t="n">
        <v>11</v>
      </c>
      <c r="D23" s="10" t="s">
        <v>28</v>
      </c>
      <c r="E23" s="10"/>
      <c r="F23" s="10"/>
      <c r="G23" s="10"/>
    </row>
    <row r="24" customFormat="false" ht="27" hidden="false" customHeight="true" outlineLevel="0" collapsed="false">
      <c r="B24" s="8" t="s">
        <v>29</v>
      </c>
      <c r="C24" s="17" t="n">
        <f aca="false">IF(OR(C21="",C23=""),"",C23/C21)</f>
        <v>3.66666666666667</v>
      </c>
    </row>
    <row r="25" customFormat="false" ht="27" hidden="false" customHeight="true" outlineLevel="0" collapsed="false">
      <c r="B25" s="8" t="s">
        <v>30</v>
      </c>
      <c r="C25" s="18" t="n">
        <f aca="false">IF(C24="","",ROUNDUP(C24,0))</f>
        <v>4</v>
      </c>
      <c r="D25" s="10" t="s">
        <v>31</v>
      </c>
      <c r="E25" s="10"/>
      <c r="F25" s="10"/>
      <c r="G25" s="10"/>
    </row>
    <row r="27" customFormat="false" ht="21.75" hidden="false" customHeight="true" outlineLevel="0" collapsed="false">
      <c r="B27" s="7" t="s">
        <v>32</v>
      </c>
      <c r="C27" s="7"/>
      <c r="D27" s="7"/>
      <c r="E27" s="7"/>
      <c r="F27" s="7"/>
      <c r="G27" s="7"/>
    </row>
    <row r="28" customFormat="false" ht="27" hidden="false" customHeight="true" outlineLevel="0" collapsed="false">
      <c r="B28" s="19" t="s">
        <v>33</v>
      </c>
      <c r="C28" s="19" t="s">
        <v>34</v>
      </c>
      <c r="D28" s="19" t="s">
        <v>35</v>
      </c>
      <c r="E28" s="19" t="s">
        <v>36</v>
      </c>
    </row>
    <row r="29" customFormat="false" ht="21" hidden="false" customHeight="true" outlineLevel="0" collapsed="false">
      <c r="B29" s="20" t="n">
        <v>1</v>
      </c>
      <c r="C29" s="20" t="n">
        <f aca="false">B29*$C$14</f>
        <v>450</v>
      </c>
      <c r="D29" s="17" t="n">
        <f aca="false">IF(OR($C$18="",$C$18=0),"",C29/$C$18)</f>
        <v>3</v>
      </c>
      <c r="E29" s="21" t="n">
        <f aca="false">IF(D29="","",D29*60)</f>
        <v>180</v>
      </c>
      <c r="F29" s="10" t="s">
        <v>37</v>
      </c>
      <c r="G29" s="10"/>
    </row>
    <row r="30" customFormat="false" ht="21" hidden="false" customHeight="true" outlineLevel="0" collapsed="false">
      <c r="B30" s="20" t="n">
        <v>2</v>
      </c>
      <c r="C30" s="20" t="n">
        <f aca="false">B30*$C$14</f>
        <v>900</v>
      </c>
      <c r="D30" s="17" t="n">
        <f aca="false">IF(OR($C$18="",$C$18=0),"",C30/$C$18)</f>
        <v>6</v>
      </c>
      <c r="E30" s="21" t="n">
        <f aca="false">IF(D30="","",D30*60)</f>
        <v>360</v>
      </c>
      <c r="F30" s="10"/>
      <c r="G30" s="10"/>
    </row>
    <row r="31" customFormat="false" ht="21" hidden="false" customHeight="true" outlineLevel="0" collapsed="false">
      <c r="B31" s="20" t="n">
        <v>3</v>
      </c>
      <c r="C31" s="20" t="n">
        <f aca="false">B31*$C$14</f>
        <v>1350</v>
      </c>
      <c r="D31" s="17" t="n">
        <f aca="false">IF(OR($C$18="",$C$18=0),"",C31/$C$18)</f>
        <v>9</v>
      </c>
      <c r="E31" s="21" t="n">
        <f aca="false">IF(D31="","",D31*60)</f>
        <v>540</v>
      </c>
      <c r="F31" s="10"/>
      <c r="G31" s="10"/>
    </row>
    <row r="33" customFormat="false" ht="21.75" hidden="false" customHeight="true" outlineLevel="0" collapsed="false">
      <c r="B33" s="7" t="s">
        <v>38</v>
      </c>
      <c r="C33" s="7"/>
      <c r="D33" s="7"/>
      <c r="E33" s="7"/>
      <c r="F33" s="7"/>
      <c r="G33" s="7"/>
    </row>
    <row r="34" customFormat="false" ht="27" hidden="false" customHeight="true" outlineLevel="0" collapsed="false">
      <c r="B34" s="19" t="s">
        <v>39</v>
      </c>
      <c r="C34" s="19" t="s">
        <v>40</v>
      </c>
      <c r="D34" s="19" t="s">
        <v>41</v>
      </c>
      <c r="E34" s="19" t="s">
        <v>42</v>
      </c>
      <c r="F34" s="19" t="s">
        <v>43</v>
      </c>
      <c r="G34" s="19" t="s">
        <v>44</v>
      </c>
    </row>
    <row r="35" customFormat="false" ht="19.5" hidden="false" customHeight="true" outlineLevel="0" collapsed="false">
      <c r="B35" s="4" t="s">
        <v>52</v>
      </c>
      <c r="C35" s="16" t="n">
        <v>2.6</v>
      </c>
      <c r="D35" s="17" t="n">
        <f aca="false">IF(OR(C35="",$C$21=""),"",$C$21)</f>
        <v>3</v>
      </c>
      <c r="E35" s="22" t="n">
        <f aca="false">IF(D35="","",C35/D35)</f>
        <v>0.866666666666667</v>
      </c>
      <c r="F35" s="23" t="n">
        <f aca="false">IF(D35="","",D35-C35)</f>
        <v>0.4</v>
      </c>
      <c r="G35" s="24" t="str">
        <f aca="false">IF(D35="","",IF(C35&gt;D35,"Przekracza takt","Mieści się w takcie"))</f>
        <v>Mieści się w takcie</v>
      </c>
    </row>
    <row r="36" customFormat="false" ht="19.5" hidden="false" customHeight="true" outlineLevel="0" collapsed="false">
      <c r="B36" s="4" t="s">
        <v>53</v>
      </c>
      <c r="C36" s="16" t="n">
        <v>2.9</v>
      </c>
      <c r="D36" s="17" t="n">
        <f aca="false">IF(OR(C36="",$C$21=""),"",$C$21)</f>
        <v>3</v>
      </c>
      <c r="E36" s="22" t="n">
        <f aca="false">IF(D36="","",C36/D36)</f>
        <v>0.966666666666667</v>
      </c>
      <c r="F36" s="23" t="n">
        <f aca="false">IF(D36="","",D36-C36)</f>
        <v>0.1</v>
      </c>
      <c r="G36" s="24" t="str">
        <f aca="false">IF(D36="","",IF(C36&gt;D36,"Przekracza takt","Mieści się w takcie"))</f>
        <v>Mieści się w takcie</v>
      </c>
    </row>
    <row r="37" customFormat="false" ht="19.5" hidden="false" customHeight="true" outlineLevel="0" collapsed="false">
      <c r="B37" s="4" t="s">
        <v>54</v>
      </c>
      <c r="C37" s="16" t="n">
        <v>3.2</v>
      </c>
      <c r="D37" s="17" t="n">
        <f aca="false">IF(OR(C37="",$C$21=""),"",$C$21)</f>
        <v>3</v>
      </c>
      <c r="E37" s="22" t="n">
        <f aca="false">IF(D37="","",C37/D37)</f>
        <v>1.06666666666667</v>
      </c>
      <c r="F37" s="23" t="n">
        <f aca="false">IF(D37="","",D37-C37)</f>
        <v>-0.2</v>
      </c>
      <c r="G37" s="24" t="str">
        <f aca="false">IF(D37="","",IF(C37&gt;D37,"Przekracza takt","Mieści się w takcie"))</f>
        <v>Przekracza takt</v>
      </c>
    </row>
    <row r="38" customFormat="false" ht="19.5" hidden="false" customHeight="true" outlineLevel="0" collapsed="false">
      <c r="B38" s="4" t="s">
        <v>55</v>
      </c>
      <c r="C38" s="16" t="n">
        <v>2.3</v>
      </c>
      <c r="D38" s="17" t="n">
        <f aca="false">IF(OR(C38="",$C$21=""),"",$C$21)</f>
        <v>3</v>
      </c>
      <c r="E38" s="22" t="n">
        <f aca="false">IF(D38="","",C38/D38)</f>
        <v>0.766666666666667</v>
      </c>
      <c r="F38" s="23" t="n">
        <f aca="false">IF(D38="","",D38-C38)</f>
        <v>0.7</v>
      </c>
      <c r="G38" s="24" t="str">
        <f aca="false">IF(D38="","",IF(C38&gt;D38,"Przekracza takt","Mieści się w takcie"))</f>
        <v>Mieści się w takcie</v>
      </c>
    </row>
    <row r="39" customFormat="false" ht="19.5" hidden="false" customHeight="true" outlineLevel="0" collapsed="false">
      <c r="B39" s="4"/>
      <c r="C39" s="16"/>
      <c r="D39" s="17" t="str">
        <f aca="false">IF(OR(C39="",$C$21=""),"",$C$21)</f>
        <v/>
      </c>
      <c r="E39" s="22" t="str">
        <f aca="false">IF(D39="","",C39/D39)</f>
        <v/>
      </c>
      <c r="F39" s="23" t="str">
        <f aca="false">IF(D39="","",D39-C39)</f>
        <v/>
      </c>
      <c r="G39" s="24" t="str">
        <f aca="false">IF(D39="","",IF(C39&gt;D39,"Przekracza takt","Mieści się w takcie"))</f>
        <v/>
      </c>
    </row>
    <row r="40" customFormat="false" ht="19.5" hidden="false" customHeight="true" outlineLevel="0" collapsed="false">
      <c r="B40" s="4"/>
      <c r="C40" s="16"/>
      <c r="D40" s="17" t="str">
        <f aca="false">IF(OR(C40="",$C$21=""),"",$C$21)</f>
        <v/>
      </c>
      <c r="E40" s="22" t="str">
        <f aca="false">IF(D40="","",C40/D40)</f>
        <v/>
      </c>
      <c r="F40" s="23" t="str">
        <f aca="false">IF(D40="","",D40-C40)</f>
        <v/>
      </c>
      <c r="G40" s="24" t="str">
        <f aca="false">IF(D40="","",IF(C40&gt;D40,"Przekracza takt","Mieści się w takcie"))</f>
        <v/>
      </c>
    </row>
    <row r="41" customFormat="false" ht="19.5" hidden="false" customHeight="true" outlineLevel="0" collapsed="false">
      <c r="B41" s="4"/>
      <c r="C41" s="16"/>
      <c r="D41" s="17" t="str">
        <f aca="false">IF(OR(C41="",$C$21=""),"",$C$21)</f>
        <v/>
      </c>
      <c r="E41" s="22" t="str">
        <f aca="false">IF(D41="","",C41/D41)</f>
        <v/>
      </c>
      <c r="F41" s="23" t="str">
        <f aca="false">IF(D41="","",D41-C41)</f>
        <v/>
      </c>
      <c r="G41" s="24" t="str">
        <f aca="false">IF(D41="","",IF(C41&gt;D41,"Przekracza takt","Mieści się w takcie"))</f>
        <v/>
      </c>
    </row>
    <row r="42" customFormat="false" ht="19.5" hidden="false" customHeight="true" outlineLevel="0" collapsed="false">
      <c r="B42" s="4"/>
      <c r="C42" s="16"/>
      <c r="D42" s="17" t="str">
        <f aca="false">IF(OR(C42="",$C$21=""),"",$C$21)</f>
        <v/>
      </c>
      <c r="E42" s="22" t="str">
        <f aca="false">IF(D42="","",C42/D42)</f>
        <v/>
      </c>
      <c r="F42" s="23" t="str">
        <f aca="false">IF(D42="","",D42-C42)</f>
        <v/>
      </c>
      <c r="G42" s="24" t="str">
        <f aca="false">IF(D42="","",IF(C42&gt;D42,"Przekracza takt","Mieści się w takcie"))</f>
        <v/>
      </c>
    </row>
    <row r="43" customFormat="false" ht="19.5" hidden="false" customHeight="true" outlineLevel="0" collapsed="false">
      <c r="B43" s="4"/>
      <c r="C43" s="16"/>
      <c r="D43" s="17" t="str">
        <f aca="false">IF(OR(C43="",$C$21=""),"",$C$21)</f>
        <v/>
      </c>
      <c r="E43" s="22" t="str">
        <f aca="false">IF(D43="","",C43/D43)</f>
        <v/>
      </c>
      <c r="F43" s="23" t="str">
        <f aca="false">IF(D43="","",D43-C43)</f>
        <v/>
      </c>
      <c r="G43" s="24" t="str">
        <f aca="false">IF(D43="","",IF(C43&gt;D43,"Przekracza takt","Mieści się w takcie"))</f>
        <v/>
      </c>
    </row>
    <row r="44" customFormat="false" ht="19.5" hidden="false" customHeight="true" outlineLevel="0" collapsed="false">
      <c r="B44" s="4"/>
      <c r="C44" s="16"/>
      <c r="D44" s="17" t="str">
        <f aca="false">IF(OR(C44="",$C$21=""),"",$C$21)</f>
        <v/>
      </c>
      <c r="E44" s="22" t="str">
        <f aca="false">IF(D44="","",C44/D44)</f>
        <v/>
      </c>
      <c r="F44" s="23" t="str">
        <f aca="false">IF(D44="","",D44-C44)</f>
        <v/>
      </c>
      <c r="G44" s="24" t="str">
        <f aca="false">IF(D44="","",IF(C44&gt;D44,"Przekracza takt","Mieści się w takcie"))</f>
        <v/>
      </c>
    </row>
    <row r="45" customFormat="false" ht="19.5" hidden="false" customHeight="true" outlineLevel="0" collapsed="false">
      <c r="B45" s="4"/>
      <c r="C45" s="16"/>
      <c r="D45" s="17" t="str">
        <f aca="false">IF(OR(C45="",$C$21=""),"",$C$21)</f>
        <v/>
      </c>
      <c r="E45" s="22" t="str">
        <f aca="false">IF(D45="","",C45/D45)</f>
        <v/>
      </c>
      <c r="F45" s="23" t="str">
        <f aca="false">IF(D45="","",D45-C45)</f>
        <v/>
      </c>
      <c r="G45" s="24" t="str">
        <f aca="false">IF(D45="","",IF(C45&gt;D45,"Przekracza takt","Mieści się w takcie"))</f>
        <v/>
      </c>
    </row>
    <row r="46" customFormat="false" ht="19.5" hidden="false" customHeight="true" outlineLevel="0" collapsed="false">
      <c r="B46" s="4"/>
      <c r="C46" s="16"/>
      <c r="D46" s="17" t="str">
        <f aca="false">IF(OR(C46="",$C$21=""),"",$C$21)</f>
        <v/>
      </c>
      <c r="E46" s="22" t="str">
        <f aca="false">IF(D46="","",C46/D46)</f>
        <v/>
      </c>
      <c r="F46" s="23" t="str">
        <f aca="false">IF(D46="","",D46-C46)</f>
        <v/>
      </c>
      <c r="G46" s="24" t="str">
        <f aca="false">IF(D46="","",IF(C46&gt;D46,"Przekracza takt","Mieści się w takcie"))</f>
        <v/>
      </c>
    </row>
    <row r="47" customFormat="false" ht="21" hidden="false" customHeight="true" outlineLevel="0" collapsed="false">
      <c r="B47" s="8" t="s">
        <v>45</v>
      </c>
      <c r="C47" s="25" t="n">
        <f aca="false">SUM(C35:C46)</f>
        <v>11</v>
      </c>
      <c r="D47" s="10" t="s">
        <v>46</v>
      </c>
      <c r="E47" s="10"/>
      <c r="F47" s="10"/>
      <c r="G47" s="10"/>
    </row>
    <row r="48" customFormat="false" ht="21" hidden="false" customHeight="true" outlineLevel="0" collapsed="false">
      <c r="B48" s="8" t="s">
        <v>47</v>
      </c>
      <c r="C48" s="12" t="n">
        <f aca="false">COUNTIF(G35:G46,"Przekracza takt")</f>
        <v>1</v>
      </c>
    </row>
    <row r="49" customFormat="false" ht="21" hidden="false" customHeight="true" outlineLevel="0" collapsed="false">
      <c r="B49" s="8" t="s">
        <v>48</v>
      </c>
      <c r="C49" s="26" t="n">
        <f aca="false">IF(COUNT(E35:E46)=0,"",MAX(E35:E46))</f>
        <v>1.06666666666667</v>
      </c>
    </row>
    <row r="51" customFormat="false" ht="15" hidden="false" customHeight="true" outlineLevel="0" collapsed="false">
      <c r="B51" s="10" t="s">
        <v>49</v>
      </c>
      <c r="C51" s="10"/>
      <c r="D51" s="10"/>
      <c r="E51" s="10"/>
      <c r="F51" s="10"/>
      <c r="G51" s="10"/>
    </row>
    <row r="52" customFormat="false" ht="15" hidden="false" customHeight="true" outlineLevel="0" collapsed="false">
      <c r="B52" s="10"/>
      <c r="C52" s="10"/>
      <c r="D52" s="10"/>
      <c r="E52" s="10"/>
      <c r="F52" s="10"/>
      <c r="G52" s="10"/>
    </row>
    <row r="54" customFormat="false" ht="15" hidden="false" customHeight="false" outlineLevel="0" collapsed="false">
      <c r="B54" s="27" t="s">
        <v>50</v>
      </c>
      <c r="C54" s="27"/>
      <c r="D54" s="27"/>
      <c r="E54" s="27"/>
      <c r="F54" s="27"/>
      <c r="G54" s="27"/>
    </row>
  </sheetData>
  <mergeCells count="19">
    <mergeCell ref="B7:G7"/>
    <mergeCell ref="D8:G8"/>
    <mergeCell ref="D9:G9"/>
    <mergeCell ref="D10:G10"/>
    <mergeCell ref="D11:G11"/>
    <mergeCell ref="D12:G12"/>
    <mergeCell ref="D13:G13"/>
    <mergeCell ref="B17:G17"/>
    <mergeCell ref="D18:G18"/>
    <mergeCell ref="B20:G20"/>
    <mergeCell ref="D21:G21"/>
    <mergeCell ref="D23:G23"/>
    <mergeCell ref="D25:G25"/>
    <mergeCell ref="B27:G27"/>
    <mergeCell ref="F29:G31"/>
    <mergeCell ref="B33:G33"/>
    <mergeCell ref="D47:G47"/>
    <mergeCell ref="B51:G52"/>
    <mergeCell ref="B54:G54"/>
  </mergeCells>
  <conditionalFormatting sqref="E35:G46">
    <cfRule type="expression" priority="2" aboveAverage="0" equalAverage="0" bottom="0" percent="0" rank="0" text="" dxfId="0">
      <formula>$G35="Przekracza takt"</formula>
    </cfRule>
  </conditionalFormatting>
  <conditionalFormatting sqref="C48">
    <cfRule type="expression" priority="3" aboveAverage="0" equalAverage="0" bottom="0" percent="0" rank="0" text="" dxfId="0">
      <formula>$C$48&gt;0</formula>
    </cfRule>
  </conditionalFormatting>
  <dataValidations count="3">
    <dataValidation allowBlank="true" error="Wpisz liczbę nie mniejszą niż 0." errorStyle="stop" errorTitle="Nieprawidłowa wartość" operator="greaterThanOrEqual" showDropDown="false" showErrorMessage="true" showInputMessage="false" sqref="C8:C11 C18 C23 C35:C46" type="decimal">
      <formula1>0</formula1>
      <formula2>0</formula2>
    </dataValidation>
    <dataValidation allowBlank="true" error="Wpisz liczbę od 1 do 4." errorStyle="stop" errorTitle="Nieprawidłowa wartość" operator="between" showDropDown="false" showErrorMessage="true" showInputMessage="false" sqref="C13" type="whole">
      <formula1>1</formula1>
      <formula2>4</formula2>
    </dataValidation>
    <dataValidation allowBlank="true" errorStyle="stop" operator="between" prompt="Wybierz Tak albo Nie." showDropDown="false" showErrorMessage="false" showInputMessage="true" sqref="C12" type="list">
      <formula1>"Tak,Nie"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92"/>
  </cols>
  <sheetData>
    <row r="2" customFormat="false" ht="30" hidden="false" customHeight="true" outlineLevel="0" collapsed="false">
      <c r="A2" s="1" t="s">
        <v>56</v>
      </c>
      <c r="C2" s="2"/>
    </row>
    <row r="3" customFormat="false" ht="15" hidden="false" customHeight="false" outlineLevel="0" collapsed="false">
      <c r="A3" s="3" t="s">
        <v>57</v>
      </c>
    </row>
    <row r="6" customFormat="false" ht="36" hidden="false" customHeight="true" outlineLevel="0" collapsed="false">
      <c r="A6" s="28" t="n">
        <v>1</v>
      </c>
      <c r="B6" s="29" t="s">
        <v>58</v>
      </c>
      <c r="C6" s="30" t="s">
        <v>59</v>
      </c>
    </row>
    <row r="7" customFormat="false" ht="36" hidden="false" customHeight="true" outlineLevel="0" collapsed="false">
      <c r="A7" s="28" t="n">
        <v>2</v>
      </c>
      <c r="B7" s="29" t="s">
        <v>60</v>
      </c>
      <c r="C7" s="30" t="s">
        <v>61</v>
      </c>
    </row>
    <row r="8" customFormat="false" ht="36" hidden="false" customHeight="true" outlineLevel="0" collapsed="false">
      <c r="A8" s="28" t="n">
        <v>3</v>
      </c>
      <c r="B8" s="29" t="s">
        <v>62</v>
      </c>
      <c r="C8" s="30" t="s">
        <v>63</v>
      </c>
    </row>
    <row r="9" customFormat="false" ht="36" hidden="false" customHeight="true" outlineLevel="0" collapsed="false">
      <c r="A9" s="28" t="n">
        <v>4</v>
      </c>
      <c r="B9" s="29" t="s">
        <v>64</v>
      </c>
      <c r="C9" s="30" t="s">
        <v>65</v>
      </c>
    </row>
    <row r="10" customFormat="false" ht="36" hidden="false" customHeight="true" outlineLevel="0" collapsed="false">
      <c r="A10" s="28" t="n">
        <v>5</v>
      </c>
      <c r="B10" s="29" t="s">
        <v>66</v>
      </c>
      <c r="C10" s="30" t="s">
        <v>67</v>
      </c>
    </row>
    <row r="11" customFormat="false" ht="36" hidden="false" customHeight="true" outlineLevel="0" collapsed="false">
      <c r="A11" s="28" t="n">
        <v>6</v>
      </c>
      <c r="B11" s="29" t="s">
        <v>68</v>
      </c>
      <c r="C11" s="30" t="s">
        <v>69</v>
      </c>
    </row>
    <row r="12" customFormat="false" ht="36" hidden="false" customHeight="true" outlineLevel="0" collapsed="false">
      <c r="A12" s="28" t="n">
        <v>7</v>
      </c>
      <c r="B12" s="29" t="s">
        <v>70</v>
      </c>
      <c r="C12" s="30" t="s">
        <v>71</v>
      </c>
    </row>
    <row r="14" customFormat="false" ht="30" hidden="false" customHeight="true" outlineLevel="0" collapsed="false">
      <c r="A14" s="31" t="s">
        <v>72</v>
      </c>
      <c r="B14" s="31"/>
      <c r="C14" s="31"/>
    </row>
    <row r="15" customFormat="false" ht="15" hidden="false" customHeight="false" outlineLevel="0" collapsed="false">
      <c r="A15" s="27" t="s">
        <v>50</v>
      </c>
      <c r="B15" s="27"/>
      <c r="C15" s="27"/>
    </row>
  </sheetData>
  <mergeCells count="2">
    <mergeCell ref="A14:C14"/>
    <mergeCell ref="A15:C1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1D09F5-F1C3-48C8-BF23-F1FBBA63647B}"/>
</file>

<file path=customXml/itemProps2.xml><?xml version="1.0" encoding="utf-8"?>
<ds:datastoreItem xmlns:ds="http://schemas.openxmlformats.org/officeDocument/2006/customXml" ds:itemID="{C11B97B0-5D37-49F1-A1C7-31C0EC7A07CF}"/>
</file>

<file path=customXml/itemProps3.xml><?xml version="1.0" encoding="utf-8"?>
<ds:datastoreItem xmlns:ds="http://schemas.openxmlformats.org/officeDocument/2006/customXml" ds:itemID="{836C036A-C8D3-4675-9223-296177D449F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2026-10-30T09:55:14Z</dcterms:created>
  <dcterms:modified xsi:type="dcterms:W3CDTF">2026-10-30T09:55:14Z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